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2715" windowWidth="14310" windowHeight="7230" activeTab="0"/>
  </bookViews>
  <sheets>
    <sheet name="Приложение_источники" sheetId="1" r:id="rId1"/>
  </sheets>
  <definedNames>
    <definedName name="_xlnm.Print_Titles" localSheetId="0">'Приложение_источники'!$19:$20</definedName>
    <definedName name="_xlnm.Print_Area" localSheetId="0">'Приложение_источники'!$A$1:$F$40</definedName>
  </definedNames>
  <calcPr fullCalcOnLoad="1"/>
</workbook>
</file>

<file path=xl/sharedStrings.xml><?xml version="1.0" encoding="utf-8"?>
<sst xmlns="http://schemas.openxmlformats.org/spreadsheetml/2006/main" count="61" uniqueCount="60">
  <si>
    <t>Код</t>
  </si>
  <si>
    <t>1</t>
  </si>
  <si>
    <t>2</t>
  </si>
  <si>
    <t>№ строки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</si>
  <si>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</si>
  <si>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</si>
  <si>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Совета депутатов</t>
  </si>
  <si>
    <t>Приложение 1</t>
  </si>
  <si>
    <t xml:space="preserve">к  Решению Шарыповского городского </t>
  </si>
  <si>
    <t>099 01 00 00 00 00 0000 000</t>
  </si>
  <si>
    <t>ИСТОЧНИКИ ВНУТРЕННЕГО ФИНАНСИРОВАНИЯ ДЕФИЦИТОВ  БЮДЖЕТОВ</t>
  </si>
  <si>
    <t>099 01 02 00 00 00 0000 700</t>
  </si>
  <si>
    <t>Получение кредитов от кредитных организаций в валюте Российской Федерации</t>
  </si>
  <si>
    <t>099 01 02 00 00 04 0000 710</t>
  </si>
  <si>
    <t>099 01 02 00 00 00 0000 800</t>
  </si>
  <si>
    <t>Погашение кредитов, предоставленных кредитными организациями в валюте Российской Федерации</t>
  </si>
  <si>
    <t>099 01 02 00 00 04 0000 810</t>
  </si>
  <si>
    <t>099 01 05 00 00 00 0000 000</t>
  </si>
  <si>
    <t>Изменение остатков средств на счетах по учету средств бюджета</t>
  </si>
  <si>
    <t>099 01 05 00 00 00 0000 500</t>
  </si>
  <si>
    <t>Увеличение остатков средств бюджетов</t>
  </si>
  <si>
    <t>099 01 05 02 00 00 0000 500</t>
  </si>
  <si>
    <t>Увеличение прочих остатков средств бюджетов</t>
  </si>
  <si>
    <t>099 01 05 02 01 00 0000 510</t>
  </si>
  <si>
    <t>Увеличение прочих остатков денежных средств бюджетов</t>
  </si>
  <si>
    <t>099 01 05 02 01 04 0000 510</t>
  </si>
  <si>
    <t>099 01 05 00 00 00 0000 600</t>
  </si>
  <si>
    <t>Уменьшение остатков средств бюджетов</t>
  </si>
  <si>
    <t>099 01 05 02 00 00 0000 600</t>
  </si>
  <si>
    <t>Уменьшение прочих остатков средств бюджетов</t>
  </si>
  <si>
    <t>099 01 05 02 01 00 0000 610</t>
  </si>
  <si>
    <t>Уменьшение прочих остатков денежных средств бюджетов</t>
  </si>
  <si>
    <t>099 01 05 02 01 04 0000 610</t>
  </si>
  <si>
    <t>Всего</t>
  </si>
  <si>
    <t>2015 год</t>
  </si>
  <si>
    <t>Получение кредитов от кредитных организаций бюджетами городских округов 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</si>
  <si>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</si>
  <si>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</si>
  <si>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</si>
  <si>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2016 год</t>
  </si>
  <si>
    <t>(рублей)</t>
  </si>
  <si>
    <t>2017 год</t>
  </si>
  <si>
    <t xml:space="preserve">"О бюджете города Шарыпово на 2015 год </t>
  </si>
  <si>
    <t>и плановый период 2016-2017 годов"</t>
  </si>
  <si>
    <t xml:space="preserve">от 16.12.2014 г. № 59-345  </t>
  </si>
  <si>
    <t>099 01 03 00 00 00 0000 800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</si>
  <si>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</si>
  <si>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099 01 03 00 00 04 0000 810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</si>
  <si>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</si>
  <si>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099 01 03 00 00 04 0000 710</t>
  </si>
  <si>
    <t>099 01 03 00 00 00 0000 700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</si>
  <si>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</si>
  <si>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</si>
  <si>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Источники внутреннего финансирования дефицита бюджета города в 2015 году и плановом периоде 2016-2017 годов</t>
  </si>
  <si>
    <t>к Решению Шарыповского городского Совета депутатов</t>
  </si>
  <si>
    <t>"О внесении изменений и дополнений в Решение</t>
  </si>
  <si>
    <t>Шарыповского городского Совета депутатов</t>
  </si>
  <si>
    <t xml:space="preserve">"О бюджете города Шарыпово на 2015 год и плановый период </t>
  </si>
  <si>
    <t>2016-2017 годов"</t>
  </si>
  <si>
    <t>от 24.11.2015 г. № 6-15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</si>
</sst>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3"/>
      <name val="Arial"/>
      <family val="0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right" vertical="top" wrapText="1"/>
    </xf>
    <xf numFmtId="0" fontId="22" fillId="0" borderId="0" xfId="0" applyFont="1" applyFill="1" applyAlignment="1">
      <alignment vertical="top" wrapText="1"/>
    </xf>
    <xf numFmtId="0" fontId="22" fillId="0" borderId="0" xfId="0" applyFont="1" applyFill="1" applyAlignment="1">
      <alignment wrapText="1"/>
    </xf>
    <xf numFmtId="49" fontId="24" fillId="0" borderId="0" xfId="0" applyNumberFormat="1" applyFont="1" applyFill="1" applyBorder="1" applyAlignment="1">
      <alignment horizontal="center" wrapText="1" shrinkToFit="1"/>
    </xf>
    <xf numFmtId="0" fontId="22" fillId="0" borderId="0" xfId="0" applyFont="1" applyFill="1" applyAlignment="1">
      <alignment horizontal="center" wrapText="1" shrinkToFit="1"/>
    </xf>
    <xf numFmtId="164" fontId="22" fillId="0" borderId="0" xfId="0" applyNumberFormat="1" applyFont="1" applyFill="1" applyBorder="1" applyAlignment="1">
      <alignment horizontal="right" shrinkToFit="1"/>
    </xf>
    <xf numFmtId="0" fontId="22" fillId="0" borderId="10" xfId="0" applyFont="1" applyFill="1" applyBorder="1" applyAlignment="1">
      <alignment horizontal="center" vertical="center" wrapText="1" shrinkToFit="1"/>
    </xf>
    <xf numFmtId="49" fontId="22" fillId="0" borderId="10" xfId="0" applyNumberFormat="1" applyFont="1" applyFill="1" applyBorder="1" applyAlignment="1">
      <alignment horizontal="center" wrapText="1" shrinkToFit="1"/>
    </xf>
    <xf numFmtId="0" fontId="24" fillId="0" borderId="10" xfId="0" applyNumberFormat="1" applyFont="1" applyBorder="1" applyAlignment="1">
      <alignment vertical="top" wrapText="1"/>
    </xf>
    <xf numFmtId="0" fontId="22" fillId="0" borderId="10" xfId="0" applyNumberFormat="1" applyFont="1" applyBorder="1" applyAlignment="1">
      <alignment vertical="top" wrapText="1"/>
    </xf>
    <xf numFmtId="164" fontId="22" fillId="0" borderId="0" xfId="0" applyNumberFormat="1" applyFont="1" applyFill="1" applyAlignment="1">
      <alignment horizontal="center" wrapText="1"/>
    </xf>
    <xf numFmtId="0" fontId="22" fillId="0" borderId="0" xfId="0" applyFont="1" applyFill="1" applyAlignment="1">
      <alignment horizontal="center" vertical="center" wrapText="1"/>
    </xf>
    <xf numFmtId="164" fontId="24" fillId="0" borderId="0" xfId="0" applyNumberFormat="1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 shrinkToFit="1"/>
    </xf>
    <xf numFmtId="1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 wrapText="1" shrinkToFit="1"/>
    </xf>
    <xf numFmtId="4" fontId="24" fillId="0" borderId="10" xfId="0" applyNumberFormat="1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top"/>
    </xf>
    <xf numFmtId="49" fontId="22" fillId="0" borderId="10" xfId="0" applyNumberFormat="1" applyFont="1" applyFill="1" applyBorder="1" applyAlignment="1">
      <alignment horizontal="center" vertical="top"/>
    </xf>
    <xf numFmtId="49" fontId="24" fillId="0" borderId="10" xfId="0" applyNumberFormat="1" applyFont="1" applyFill="1" applyBorder="1" applyAlignment="1">
      <alignment horizontal="center" vertical="top"/>
    </xf>
    <xf numFmtId="49" fontId="22" fillId="0" borderId="10" xfId="0" applyNumberFormat="1" applyFont="1" applyBorder="1" applyAlignment="1">
      <alignment horizontal="center" vertical="top"/>
    </xf>
    <xf numFmtId="164" fontId="22" fillId="0" borderId="0" xfId="0" applyNumberFormat="1" applyFont="1" applyFill="1" applyAlignment="1">
      <alignment horizontal="right" wrapText="1"/>
    </xf>
    <xf numFmtId="0" fontId="22" fillId="0" borderId="0" xfId="0" applyFont="1" applyFill="1" applyAlignment="1">
      <alignment horizontal="right" vertical="top" wrapText="1"/>
    </xf>
    <xf numFmtId="0" fontId="23" fillId="0" borderId="0" xfId="53" applyFont="1" applyFill="1" applyAlignment="1">
      <alignment horizontal="right" vertical="top" wrapText="1"/>
    </xf>
    <xf numFmtId="0" fontId="22" fillId="0" borderId="0" xfId="0" applyFont="1" applyAlignment="1">
      <alignment horizontal="right"/>
    </xf>
    <xf numFmtId="49" fontId="22" fillId="0" borderId="10" xfId="0" applyNumberFormat="1" applyFont="1" applyFill="1" applyBorder="1" applyAlignment="1">
      <alignment vertical="top"/>
    </xf>
    <xf numFmtId="0" fontId="22" fillId="0" borderId="0" xfId="0" applyFont="1" applyFill="1" applyAlignment="1">
      <alignment horizontal="center" wrapText="1"/>
    </xf>
    <xf numFmtId="164" fontId="24" fillId="0" borderId="0" xfId="0" applyNumberFormat="1" applyFont="1" applyFill="1" applyAlignment="1">
      <alignment horizontal="center" wrapText="1"/>
    </xf>
    <xf numFmtId="0" fontId="22" fillId="0" borderId="11" xfId="0" applyFont="1" applyFill="1" applyBorder="1" applyAlignment="1">
      <alignment horizontal="center" vertical="center" wrapText="1" shrinkToFit="1"/>
    </xf>
    <xf numFmtId="0" fontId="22" fillId="0" borderId="12" xfId="0" applyFont="1" applyFill="1" applyBorder="1" applyAlignment="1">
      <alignment horizontal="center" vertical="center" wrapText="1" shrinkToFit="1"/>
    </xf>
    <xf numFmtId="49" fontId="22" fillId="0" borderId="11" xfId="0" applyNumberFormat="1" applyFont="1" applyFill="1" applyBorder="1" applyAlignment="1">
      <alignment horizontal="center" vertical="center" wrapText="1" shrinkToFit="1"/>
    </xf>
    <xf numFmtId="49" fontId="22" fillId="0" borderId="12" xfId="0" applyNumberFormat="1" applyFont="1" applyFill="1" applyBorder="1" applyAlignment="1">
      <alignment horizontal="center" vertical="center" wrapText="1" shrinkToFit="1"/>
    </xf>
    <xf numFmtId="164" fontId="22" fillId="0" borderId="13" xfId="0" applyNumberFormat="1" applyFont="1" applyFill="1" applyBorder="1" applyAlignment="1">
      <alignment horizontal="center" vertical="center" wrapText="1" shrinkToFit="1"/>
    </xf>
    <xf numFmtId="164" fontId="22" fillId="0" borderId="14" xfId="0" applyNumberFormat="1" applyFont="1" applyFill="1" applyBorder="1" applyAlignment="1">
      <alignment horizontal="center" vertical="center" wrapText="1" shrinkToFit="1"/>
    </xf>
    <xf numFmtId="164" fontId="22" fillId="0" borderId="15" xfId="0" applyNumberFormat="1" applyFont="1" applyFill="1" applyBorder="1" applyAlignment="1">
      <alignment horizontal="center" vertical="center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view="pageBreakPreview" zoomScaleNormal="75" zoomScaleSheetLayoutView="100" zoomScalePageLayoutView="0" workbookViewId="0" topLeftCell="A1">
      <selection activeCell="D7" sqref="D7:F7"/>
    </sheetView>
  </sheetViews>
  <sheetFormatPr defaultColWidth="9.00390625" defaultRowHeight="12.75"/>
  <cols>
    <col min="1" max="1" width="7.25390625" style="16" customWidth="1"/>
    <col min="2" max="2" width="25.875" style="4" customWidth="1"/>
    <col min="3" max="3" width="38.75390625" style="7" customWidth="1"/>
    <col min="4" max="4" width="15.125" style="15" customWidth="1"/>
    <col min="5" max="5" width="17.375" style="15" customWidth="1"/>
    <col min="6" max="6" width="17.125" style="15" customWidth="1"/>
    <col min="7" max="16384" width="9.125" style="1" customWidth="1"/>
  </cols>
  <sheetData>
    <row r="1" spans="3:6" ht="15.75">
      <c r="C1" s="30" t="s">
        <v>7</v>
      </c>
      <c r="D1" s="30"/>
      <c r="E1" s="30"/>
      <c r="F1" s="30"/>
    </row>
    <row r="2" spans="3:6" ht="15.75">
      <c r="C2" s="6"/>
      <c r="D2" s="32" t="s">
        <v>54</v>
      </c>
      <c r="E2" s="32"/>
      <c r="F2" s="32"/>
    </row>
    <row r="3" spans="3:6" ht="15.75">
      <c r="C3" s="5"/>
      <c r="D3" s="32" t="s">
        <v>55</v>
      </c>
      <c r="E3" s="32"/>
      <c r="F3" s="32"/>
    </row>
    <row r="4" spans="3:6" ht="15.75" customHeight="1">
      <c r="C4" s="30" t="s">
        <v>56</v>
      </c>
      <c r="D4" s="30"/>
      <c r="E4" s="30"/>
      <c r="F4" s="30"/>
    </row>
    <row r="5" spans="3:6" ht="15.75">
      <c r="C5" s="30" t="s">
        <v>57</v>
      </c>
      <c r="D5" s="30"/>
      <c r="E5" s="30"/>
      <c r="F5" s="30"/>
    </row>
    <row r="6" spans="3:6" ht="15.75">
      <c r="C6" s="31" t="s">
        <v>58</v>
      </c>
      <c r="D6" s="31"/>
      <c r="E6" s="31"/>
      <c r="F6" s="31"/>
    </row>
    <row r="7" spans="4:6" ht="15.75">
      <c r="D7" s="29" t="s">
        <v>59</v>
      </c>
      <c r="E7" s="29"/>
      <c r="F7" s="29"/>
    </row>
    <row r="9" spans="3:6" ht="15.75">
      <c r="C9" s="30" t="s">
        <v>7</v>
      </c>
      <c r="D9" s="30"/>
      <c r="E9" s="30"/>
      <c r="F9" s="30"/>
    </row>
    <row r="10" spans="3:6" ht="15.75" customHeight="1">
      <c r="C10" s="6"/>
      <c r="D10" s="32" t="s">
        <v>8</v>
      </c>
      <c r="E10" s="32"/>
      <c r="F10" s="32"/>
    </row>
    <row r="11" spans="3:6" ht="15.75">
      <c r="C11" s="5"/>
      <c r="D11" s="32" t="s">
        <v>6</v>
      </c>
      <c r="E11" s="32"/>
      <c r="F11" s="32"/>
    </row>
    <row r="12" spans="3:6" ht="15.75" customHeight="1">
      <c r="C12" s="30" t="s">
        <v>42</v>
      </c>
      <c r="D12" s="30"/>
      <c r="E12" s="30"/>
      <c r="F12" s="30"/>
    </row>
    <row r="13" spans="3:6" ht="15.75">
      <c r="C13" s="30" t="s">
        <v>43</v>
      </c>
      <c r="D13" s="30"/>
      <c r="E13" s="30"/>
      <c r="F13" s="30"/>
    </row>
    <row r="14" spans="3:6" ht="15.75">
      <c r="C14" s="31" t="s">
        <v>44</v>
      </c>
      <c r="D14" s="31"/>
      <c r="E14" s="31"/>
      <c r="F14" s="31"/>
    </row>
    <row r="15" spans="3:6" ht="15.75">
      <c r="C15" s="34"/>
      <c r="D15" s="34"/>
      <c r="E15" s="34"/>
      <c r="F15" s="34"/>
    </row>
    <row r="16" spans="1:6" ht="15.75">
      <c r="A16" s="35" t="s">
        <v>53</v>
      </c>
      <c r="B16" s="35"/>
      <c r="C16" s="35"/>
      <c r="D16" s="35"/>
      <c r="E16" s="35"/>
      <c r="F16" s="35"/>
    </row>
    <row r="17" spans="1:6" ht="15.75">
      <c r="A17" s="17"/>
      <c r="B17" s="35"/>
      <c r="C17" s="35"/>
      <c r="D17" s="35"/>
      <c r="E17" s="35"/>
      <c r="F17" s="7"/>
    </row>
    <row r="18" spans="1:6" s="2" customFormat="1" ht="15.75">
      <c r="A18" s="18"/>
      <c r="B18" s="8"/>
      <c r="C18" s="8"/>
      <c r="D18" s="9"/>
      <c r="E18" s="9"/>
      <c r="F18" s="10" t="s">
        <v>40</v>
      </c>
    </row>
    <row r="19" spans="1:6" s="3" customFormat="1" ht="15.75">
      <c r="A19" s="36" t="s">
        <v>3</v>
      </c>
      <c r="B19" s="38" t="s">
        <v>0</v>
      </c>
      <c r="C19" s="38" t="s">
        <v>4</v>
      </c>
      <c r="D19" s="40" t="s">
        <v>5</v>
      </c>
      <c r="E19" s="41"/>
      <c r="F19" s="42"/>
    </row>
    <row r="20" spans="1:6" s="2" customFormat="1" ht="72" customHeight="1">
      <c r="A20" s="37"/>
      <c r="B20" s="39"/>
      <c r="C20" s="39"/>
      <c r="D20" s="11" t="s">
        <v>34</v>
      </c>
      <c r="E20" s="11" t="s">
        <v>39</v>
      </c>
      <c r="F20" s="11" t="s">
        <v>41</v>
      </c>
    </row>
    <row r="21" spans="1:6" ht="15.75">
      <c r="A21" s="11"/>
      <c r="B21" s="12" t="s">
        <v>1</v>
      </c>
      <c r="C21" s="12" t="s">
        <v>2</v>
      </c>
      <c r="D21" s="20">
        <v>3</v>
      </c>
      <c r="E21" s="20">
        <v>4</v>
      </c>
      <c r="F21" s="20">
        <v>5</v>
      </c>
    </row>
    <row r="22" spans="1:6" ht="38.25">
      <c r="A22" s="19">
        <v>1</v>
      </c>
      <c r="B22" s="25" t="s">
        <v>9</v>
      </c>
      <c r="C22" s="13" t="s">
        <v>10</v>
      </c>
      <c r="D22" s="21">
        <f>D23-D25+D27-D29</f>
        <v>8000000</v>
      </c>
      <c r="E22" s="21">
        <f>E23-E25+E27-E29</f>
        <v>2000000</v>
      </c>
      <c r="F22" s="21">
        <f>F23-F25+F27-F29</f>
        <v>5000000</v>
      </c>
    </row>
    <row r="23" spans="1:6" ht="28.5" customHeight="1">
      <c r="A23" s="19">
        <f>A22+1</f>
        <v>2</v>
      </c>
      <c r="B23" s="25" t="s">
        <v>11</v>
      </c>
      <c r="C23" s="13" t="s">
        <v>12</v>
      </c>
      <c r="D23" s="21">
        <f>D24</f>
        <v>5000000</v>
      </c>
      <c r="E23" s="21">
        <f>E24</f>
        <v>10000000</v>
      </c>
      <c r="F23" s="21">
        <f>F24</f>
        <v>15000000</v>
      </c>
    </row>
    <row r="24" spans="1:6" ht="38.25">
      <c r="A24" s="19">
        <f aca="true" t="shared" si="0" ref="A24:A39">A23+1</f>
        <v>3</v>
      </c>
      <c r="B24" s="26" t="s">
        <v>13</v>
      </c>
      <c r="C24" s="14" t="s">
        <v>35</v>
      </c>
      <c r="D24" s="22">
        <v>5000000</v>
      </c>
      <c r="E24" s="22">
        <v>10000000</v>
      </c>
      <c r="F24" s="22">
        <v>15000000</v>
      </c>
    </row>
    <row r="25" spans="1:6" ht="38.25">
      <c r="A25" s="19">
        <f t="shared" si="0"/>
        <v>4</v>
      </c>
      <c r="B25" s="27" t="s">
        <v>14</v>
      </c>
      <c r="C25" s="13" t="s">
        <v>15</v>
      </c>
      <c r="D25" s="21">
        <f>D26</f>
        <v>0</v>
      </c>
      <c r="E25" s="21">
        <f>E26</f>
        <v>5000000</v>
      </c>
      <c r="F25" s="21">
        <f>F26</f>
        <v>10000000</v>
      </c>
    </row>
    <row r="26" spans="1:6" ht="38.25">
      <c r="A26" s="19">
        <f t="shared" si="0"/>
        <v>5</v>
      </c>
      <c r="B26" s="26" t="s">
        <v>16</v>
      </c>
      <c r="C26" s="14" t="s">
        <v>36</v>
      </c>
      <c r="D26" s="22">
        <v>0</v>
      </c>
      <c r="E26" s="22">
        <f>D24</f>
        <v>5000000</v>
      </c>
      <c r="F26" s="22">
        <f>E24</f>
        <v>10000000</v>
      </c>
    </row>
    <row r="27" spans="1:6" ht="38.25">
      <c r="A27" s="19">
        <f t="shared" si="0"/>
        <v>6</v>
      </c>
      <c r="B27" s="27" t="s">
        <v>50</v>
      </c>
      <c r="C27" s="13" t="s">
        <v>51</v>
      </c>
      <c r="D27" s="21">
        <f>D28</f>
        <v>3000000</v>
      </c>
      <c r="E27" s="21">
        <f>E28</f>
        <v>0</v>
      </c>
      <c r="F27" s="21">
        <f>F28</f>
        <v>0</v>
      </c>
    </row>
    <row r="28" spans="1:6" ht="51">
      <c r="A28" s="19">
        <f t="shared" si="0"/>
        <v>7</v>
      </c>
      <c r="B28" s="26" t="s">
        <v>49</v>
      </c>
      <c r="C28" s="14" t="s">
        <v>52</v>
      </c>
      <c r="D28" s="23">
        <v>3000000</v>
      </c>
      <c r="E28" s="23">
        <v>0</v>
      </c>
      <c r="F28" s="23">
        <v>0</v>
      </c>
    </row>
    <row r="29" spans="1:6" ht="51">
      <c r="A29" s="19">
        <f t="shared" si="0"/>
        <v>8</v>
      </c>
      <c r="B29" s="27" t="s">
        <v>45</v>
      </c>
      <c r="C29" s="13" t="s">
        <v>46</v>
      </c>
      <c r="D29" s="21">
        <f>D30</f>
        <v>0</v>
      </c>
      <c r="E29" s="21">
        <f>E30</f>
        <v>3000000</v>
      </c>
      <c r="F29" s="21">
        <f>F30</f>
        <v>0</v>
      </c>
    </row>
    <row r="30" spans="1:6" ht="51">
      <c r="A30" s="19">
        <f t="shared" si="0"/>
        <v>9</v>
      </c>
      <c r="B30" s="26" t="s">
        <v>47</v>
      </c>
      <c r="C30" s="14" t="s">
        <v>48</v>
      </c>
      <c r="D30" s="23">
        <v>0</v>
      </c>
      <c r="E30" s="23">
        <v>3000000</v>
      </c>
      <c r="F30" s="23">
        <v>0</v>
      </c>
    </row>
    <row r="31" spans="1:6" ht="25.5">
      <c r="A31" s="19">
        <f t="shared" si="0"/>
        <v>10</v>
      </c>
      <c r="B31" s="27" t="s">
        <v>17</v>
      </c>
      <c r="C31" s="13" t="s">
        <v>18</v>
      </c>
      <c r="D31" s="24">
        <f>D36-D32</f>
        <v>12889638.73000002</v>
      </c>
      <c r="E31" s="24">
        <f>E36-E32</f>
        <v>3000000</v>
      </c>
      <c r="F31" s="24">
        <f>F36-F32</f>
        <v>0</v>
      </c>
    </row>
    <row r="32" spans="1:6" ht="15.75">
      <c r="A32" s="19">
        <f t="shared" si="0"/>
        <v>11</v>
      </c>
      <c r="B32" s="28" t="s">
        <v>19</v>
      </c>
      <c r="C32" s="14" t="s">
        <v>20</v>
      </c>
      <c r="D32" s="23">
        <f aca="true" t="shared" si="1" ref="D32:F34">D33</f>
        <v>918306085.36</v>
      </c>
      <c r="E32" s="23">
        <f t="shared" si="1"/>
        <v>828862400</v>
      </c>
      <c r="F32" s="23">
        <f t="shared" si="1"/>
        <v>842564300</v>
      </c>
    </row>
    <row r="33" spans="1:6" ht="15.75" customHeight="1">
      <c r="A33" s="19">
        <f t="shared" si="0"/>
        <v>12</v>
      </c>
      <c r="B33" s="28" t="s">
        <v>21</v>
      </c>
      <c r="C33" s="14" t="s">
        <v>22</v>
      </c>
      <c r="D33" s="23">
        <f t="shared" si="1"/>
        <v>918306085.36</v>
      </c>
      <c r="E33" s="23">
        <f t="shared" si="1"/>
        <v>828862400</v>
      </c>
      <c r="F33" s="23">
        <f t="shared" si="1"/>
        <v>842564300</v>
      </c>
    </row>
    <row r="34" spans="1:6" ht="25.5">
      <c r="A34" s="19">
        <f t="shared" si="0"/>
        <v>13</v>
      </c>
      <c r="B34" s="28" t="s">
        <v>23</v>
      </c>
      <c r="C34" s="14" t="s">
        <v>24</v>
      </c>
      <c r="D34" s="23">
        <f t="shared" si="1"/>
        <v>918306085.36</v>
      </c>
      <c r="E34" s="23">
        <f t="shared" si="1"/>
        <v>828862400</v>
      </c>
      <c r="F34" s="23">
        <f t="shared" si="1"/>
        <v>842564300</v>
      </c>
    </row>
    <row r="35" spans="1:6" ht="25.5">
      <c r="A35" s="19">
        <f t="shared" si="0"/>
        <v>14</v>
      </c>
      <c r="B35" s="28" t="s">
        <v>25</v>
      </c>
      <c r="C35" s="14" t="s">
        <v>37</v>
      </c>
      <c r="D35" s="23">
        <f>910306085.36+D23+D27</f>
        <v>918306085.36</v>
      </c>
      <c r="E35" s="23">
        <f>818862400+E23+E27</f>
        <v>828862400</v>
      </c>
      <c r="F35" s="23">
        <f>827564300+F23+F27</f>
        <v>842564300</v>
      </c>
    </row>
    <row r="36" spans="1:6" ht="15.75">
      <c r="A36" s="19">
        <f t="shared" si="0"/>
        <v>15</v>
      </c>
      <c r="B36" s="28" t="s">
        <v>26</v>
      </c>
      <c r="C36" s="14" t="s">
        <v>27</v>
      </c>
      <c r="D36" s="23">
        <f aca="true" t="shared" si="2" ref="D36:F38">D37</f>
        <v>931195724.09</v>
      </c>
      <c r="E36" s="23">
        <f t="shared" si="2"/>
        <v>831862400</v>
      </c>
      <c r="F36" s="23">
        <f t="shared" si="2"/>
        <v>842564300</v>
      </c>
    </row>
    <row r="37" spans="1:6" ht="25.5">
      <c r="A37" s="19">
        <f t="shared" si="0"/>
        <v>16</v>
      </c>
      <c r="B37" s="28" t="s">
        <v>28</v>
      </c>
      <c r="C37" s="14" t="s">
        <v>29</v>
      </c>
      <c r="D37" s="23">
        <f t="shared" si="2"/>
        <v>931195724.09</v>
      </c>
      <c r="E37" s="23">
        <f t="shared" si="2"/>
        <v>831862400</v>
      </c>
      <c r="F37" s="23">
        <f t="shared" si="2"/>
        <v>842564300</v>
      </c>
    </row>
    <row r="38" spans="1:6" ht="25.5">
      <c r="A38" s="19">
        <f t="shared" si="0"/>
        <v>17</v>
      </c>
      <c r="B38" s="28" t="s">
        <v>30</v>
      </c>
      <c r="C38" s="14" t="s">
        <v>31</v>
      </c>
      <c r="D38" s="23">
        <f t="shared" si="2"/>
        <v>931195724.09</v>
      </c>
      <c r="E38" s="23">
        <f t="shared" si="2"/>
        <v>831862400</v>
      </c>
      <c r="F38" s="23">
        <f t="shared" si="2"/>
        <v>842564300</v>
      </c>
    </row>
    <row r="39" spans="1:6" ht="25.5">
      <c r="A39" s="19">
        <f t="shared" si="0"/>
        <v>18</v>
      </c>
      <c r="B39" s="28" t="s">
        <v>32</v>
      </c>
      <c r="C39" s="14" t="s">
        <v>38</v>
      </c>
      <c r="D39" s="23">
        <f>931195724.09+D25+D29</f>
        <v>931195724.09</v>
      </c>
      <c r="E39" s="23">
        <f>823862400+E25+E29</f>
        <v>831862400</v>
      </c>
      <c r="F39" s="23">
        <f>832564300+F25+F29</f>
        <v>842564300</v>
      </c>
    </row>
    <row r="40" spans="1:6" ht="15.75">
      <c r="A40" s="33" t="s">
        <v>33</v>
      </c>
      <c r="B40" s="33"/>
      <c r="C40" s="33"/>
      <c r="D40" s="22">
        <f>+D22+D31</f>
        <v>20889638.73000002</v>
      </c>
      <c r="E40" s="22">
        <f>+E22+E31</f>
        <v>5000000</v>
      </c>
      <c r="F40" s="22">
        <f>+F22+F31</f>
        <v>5000000</v>
      </c>
    </row>
  </sheetData>
  <sheetProtection/>
  <mergeCells count="21">
    <mergeCell ref="C5:F5"/>
    <mergeCell ref="C6:F6"/>
    <mergeCell ref="C1:F1"/>
    <mergeCell ref="D2:F2"/>
    <mergeCell ref="D3:F3"/>
    <mergeCell ref="C4:F4"/>
    <mergeCell ref="A40:C40"/>
    <mergeCell ref="C15:F15"/>
    <mergeCell ref="B17:E17"/>
    <mergeCell ref="A19:A20"/>
    <mergeCell ref="B19:B20"/>
    <mergeCell ref="C19:C20"/>
    <mergeCell ref="D19:F19"/>
    <mergeCell ref="A16:F16"/>
    <mergeCell ref="D7:F7"/>
    <mergeCell ref="C13:F13"/>
    <mergeCell ref="C14:F14"/>
    <mergeCell ref="C12:F12"/>
    <mergeCell ref="C9:F9"/>
    <mergeCell ref="D10:F10"/>
    <mergeCell ref="D11:F11"/>
  </mergeCells>
  <printOptions/>
  <pageMargins left="0.51" right="0" top="0.31" bottom="0.18" header="0.17" footer="0.18"/>
  <pageSetup firstPageNumber="70" useFirstPageNumber="1" horizontalDpi="600" verticalDpi="600" orientation="portrait" paperSize="9" scale="80" r:id="rId1"/>
  <ignoredErrors>
    <ignoredError sqref="E26:F26 D35:E35 F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ФУ</cp:lastModifiedBy>
  <cp:lastPrinted>2015-11-19T01:58:48Z</cp:lastPrinted>
  <dcterms:created xsi:type="dcterms:W3CDTF">2004-11-08T07:05:00Z</dcterms:created>
  <dcterms:modified xsi:type="dcterms:W3CDTF">2015-11-26T03:49:58Z</dcterms:modified>
  <cp:category/>
  <cp:version/>
  <cp:contentType/>
  <cp:contentStatus/>
</cp:coreProperties>
</file>