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1'!$A$1:$F$118</definedName>
  </definedNames>
  <calcPr fullCalcOnLoad="1"/>
</workbook>
</file>

<file path=xl/sharedStrings.xml><?xml version="1.0" encoding="utf-8"?>
<sst xmlns="http://schemas.openxmlformats.org/spreadsheetml/2006/main" count="204" uniqueCount="203">
  <si>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</si>
  <si>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</si>
  <si>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</si>
  <si>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</si>
  <si>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</si>
  <si>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</si>
  <si>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</si>
  <si>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</si>
  <si>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</si>
  <si>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</si>
  <si>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</si>
  <si>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</si>
  <si>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</si>
  <si>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</si>
  <si>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</si>
  <si>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</si>
  <si>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</si>
  <si>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</si>
  <si>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</si>
  <si>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</si>
  <si>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</si>
  <si>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1 09 00000 00 0000 000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</si>
  <si>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</si>
  <si>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</si>
  <si>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</si>
  <si>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</si>
  <si>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</si>
  <si>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</si>
  <si>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</si>
  <si>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</si>
  <si>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</si>
  <si>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</si>
  <si>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</si>
  <si>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</si>
  <si>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</si>
  <si>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</si>
  <si>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</si>
  <si>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</si>
  <si>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</si>
  <si>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</si>
  <si>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3 00 00000 00 0000 000</t>
  </si>
  <si>
    <t>ДОХОДЫ ОТ ПРЕДПРИНИМАТЕЛЬСКОЙ И ИНОЙ ПРИНОСЯЩЕЙ ДОХОД  ДЕЯТЕЛЬНОСТИ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</si>
  <si>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</si>
  <si>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</si>
  <si>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</si>
  <si>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</si>
  <si>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</si>
  <si>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</si>
  <si>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</si>
  <si>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</si>
  <si>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</si>
  <si>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</si>
  <si>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0901</t>
  </si>
  <si>
    <t>Социальная политика</t>
  </si>
  <si>
    <t>0302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</si>
  <si>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</si>
  <si>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</si>
  <si>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</si>
  <si>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</si>
  <si>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</si>
  <si>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</si>
  <si>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</si>
  <si>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</si>
  <si>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</si>
  <si>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</si>
  <si>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</si>
  <si>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</si>
  <si>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</si>
  <si>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</si>
  <si>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</si>
  <si>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</si>
  <si>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</si>
  <si>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</si>
  <si>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</si>
  <si>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</si>
  <si>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</si>
  <si>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</si>
  <si>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</si>
  <si>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</si>
  <si>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</si>
  <si>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</si>
  <si>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</si>
  <si>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</si>
  <si>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</si>
  <si>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</si>
  <si>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</si>
  <si>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</si>
  <si>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1 19 00000 00 0000 000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</si>
  <si>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</si>
  <si>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</si>
  <si>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</si>
  <si>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</si>
  <si>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</si>
  <si>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</si>
  <si>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</si>
  <si>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</si>
  <si>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</si>
  <si>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</si>
  <si>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</si>
  <si>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</si>
  <si>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</si>
  <si>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</si>
  <si>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</si>
  <si>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</si>
  <si>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</si>
  <si>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</si>
  <si>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</si>
  <si>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</si>
  <si>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</si>
  <si>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</si>
  <si>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</si>
  <si>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</si>
  <si>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</si>
  <si>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ЗАДОЛЖЕННОСТЬ И ПЕРЕРАСЧЕТЫ ПО ОТМЕНЕННЫМ НАЛОГАМ, СБОРАМ И ИНЫМ ОБЯЗАТЕЛЬНЫМ ПЛАТЕЖАМ</t>
  </si>
  <si>
    <t xml:space="preserve">БЕЗВОЗМЕЗДНЫЕ ПОСТУПЛЕНИЯ 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</si>
  <si>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</si>
  <si>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</si>
  <si>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</si>
  <si>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</si>
  <si>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</si>
  <si>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</si>
  <si>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</si>
  <si>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</si>
  <si>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</si>
  <si>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</si>
  <si>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Органы внутренних дел                 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</si>
  <si>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</si>
  <si>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</si>
  <si>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</si>
  <si>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</si>
  <si>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</si>
  <si>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</si>
  <si>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</si>
  <si>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</si>
  <si>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</si>
  <si>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Стационарная медицинская помощь       </t>
  </si>
  <si>
    <t xml:space="preserve">Амбулаторная помощь                   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</si>
  <si>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</si>
  <si>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</si>
  <si>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</si>
  <si>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</si>
  <si>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</si>
  <si>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</si>
  <si>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</si>
  <si>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</si>
  <si>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</si>
  <si>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</si>
  <si>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</si>
  <si>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</si>
  <si>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</si>
  <si>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</si>
  <si>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</si>
  <si>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</si>
  <si>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</si>
  <si>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</si>
  <si>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</si>
  <si>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</si>
  <si>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</si>
  <si>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</si>
  <si>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</si>
  <si>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0902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</si>
  <si>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</si>
  <si>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</si>
  <si>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</si>
  <si>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</si>
  <si>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</si>
  <si>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</si>
  <si>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</si>
  <si>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</si>
  <si>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</si>
  <si>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</si>
  <si>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</si>
  <si>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</si>
  <si>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0904</t>
  </si>
  <si>
    <t>Скорая медицинская помощь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</si>
  <si>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</si>
  <si>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</si>
  <si>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</si>
  <si>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</si>
  <si>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</si>
  <si>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</si>
  <si>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</si>
  <si>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</si>
  <si>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</si>
  <si>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</si>
  <si>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</si>
  <si>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</si>
  <si>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</si>
  <si>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</si>
  <si>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</si>
  <si>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</si>
  <si>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0405</t>
  </si>
  <si>
    <t xml:space="preserve">Сельское хозяйство и рыболовство                     </t>
  </si>
  <si>
    <t>103  00000 00 0000 000</t>
  </si>
  <si>
    <t xml:space="preserve"> 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</si>
  <si>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01.05.2015г.           </t>
    </r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</si>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</sst>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165" fontId="15" fillId="0" borderId="18" xfId="57" applyNumberFormat="1" applyFont="1" applyFill="1" applyBorder="1" applyAlignment="1">
      <alignment horizontal="center" vertical="center"/>
    </xf>
    <xf numFmtId="165" fontId="12" fillId="0" borderId="18" xfId="57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165" fontId="14" fillId="0" borderId="18" xfId="57" applyNumberFormat="1" applyFont="1" applyFill="1" applyBorder="1" applyAlignment="1">
      <alignment horizontal="center" vertical="center"/>
    </xf>
    <xf numFmtId="165" fontId="17" fillId="0" borderId="18" xfId="57" applyNumberFormat="1" applyFont="1" applyFill="1" applyBorder="1" applyAlignment="1">
      <alignment horizontal="center" vertical="center"/>
    </xf>
    <xf numFmtId="165" fontId="4" fillId="0" borderId="18" xfId="57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5" fillId="0" borderId="19" xfId="0" applyFont="1" applyBorder="1" applyAlignment="1">
      <alignment horizontal="center" vertical="top" wrapText="1"/>
    </xf>
    <xf numFmtId="165" fontId="5" fillId="0" borderId="2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3" xfId="57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4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4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25"/>
  <sheetViews>
    <sheetView tabSelected="1" view="pageBreakPreview" zoomScaleSheetLayoutView="100" zoomScalePageLayoutView="0" workbookViewId="0" topLeftCell="B98">
      <selection activeCell="F16" sqref="F16"/>
    </sheetView>
  </sheetViews>
  <sheetFormatPr defaultColWidth="9.00390625" defaultRowHeight="12.75"/>
  <cols>
    <col min="1" max="1" width="1.37890625" style="1" hidden="1" customWidth="1"/>
    <col min="2" max="2" width="21.625" style="1" customWidth="1"/>
    <col min="3" max="3" width="59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12.75">
      <c r="A9" s="5"/>
      <c r="B9" s="5" t="s">
        <v>194</v>
      </c>
      <c r="F9" s="3"/>
    </row>
    <row r="10" spans="2:6" ht="14.25" customHeight="1">
      <c r="B10" s="26" t="s">
        <v>195</v>
      </c>
      <c r="C10" s="27"/>
      <c r="D10" s="27"/>
      <c r="E10" s="27"/>
      <c r="F10" s="27"/>
    </row>
    <row r="11" spans="2:6" ht="22.5" customHeight="1">
      <c r="B11" s="27"/>
      <c r="C11" s="27"/>
      <c r="D11" s="27"/>
      <c r="E11" s="27"/>
      <c r="F11" s="27"/>
    </row>
    <row r="12" ht="13.5" customHeight="1" thickBot="1">
      <c r="F12" s="16" t="s">
        <v>55</v>
      </c>
    </row>
    <row r="13" spans="1:6" ht="12.75" customHeight="1">
      <c r="A13" s="62"/>
      <c r="B13" s="28" t="s">
        <v>5</v>
      </c>
      <c r="C13" s="30"/>
      <c r="D13" s="31" t="s">
        <v>196</v>
      </c>
      <c r="E13" s="31" t="s">
        <v>66</v>
      </c>
      <c r="F13" s="32" t="s">
        <v>6</v>
      </c>
    </row>
    <row r="14" spans="1:6" ht="18" customHeight="1" thickBot="1">
      <c r="A14" s="63"/>
      <c r="B14" s="29"/>
      <c r="C14" s="66"/>
      <c r="D14" s="67"/>
      <c r="E14" s="67"/>
      <c r="F14" s="68"/>
    </row>
    <row r="15" spans="1:6" ht="12.75">
      <c r="A15" s="33"/>
      <c r="B15" s="64" t="s">
        <v>67</v>
      </c>
      <c r="C15" s="14" t="s">
        <v>7</v>
      </c>
      <c r="D15" s="69">
        <f>D16+D20+D22+D25+D30+D33+D40+D42+D44+D47+D48+D49+D19</f>
        <v>208894.72999999998</v>
      </c>
      <c r="E15" s="69">
        <f>E16+E20+E22+E25+E30+E33+E40+E42+E44+E47+E48+E49+E19</f>
        <v>72843.56000000001</v>
      </c>
      <c r="F15" s="65">
        <f aca="true" t="shared" si="0" ref="F15:F26">E15/D15</f>
        <v>0.3487094193328861</v>
      </c>
    </row>
    <row r="16" spans="1:6" ht="12.75">
      <c r="A16" s="33"/>
      <c r="B16" s="55" t="s">
        <v>61</v>
      </c>
      <c r="C16" s="7" t="s">
        <v>8</v>
      </c>
      <c r="D16" s="70">
        <v>120829.4</v>
      </c>
      <c r="E16" s="70">
        <v>37290.6</v>
      </c>
      <c r="F16" s="35">
        <f t="shared" si="0"/>
        <v>0.3086219082441856</v>
      </c>
    </row>
    <row r="17" spans="1:6" ht="12.75" hidden="1">
      <c r="A17" s="33"/>
      <c r="B17" s="56" t="s">
        <v>9</v>
      </c>
      <c r="C17" s="7" t="s">
        <v>10</v>
      </c>
      <c r="D17" s="70">
        <v>2102</v>
      </c>
      <c r="E17" s="70">
        <v>403.9</v>
      </c>
      <c r="F17" s="35">
        <f t="shared" si="0"/>
        <v>0.19215033301617507</v>
      </c>
    </row>
    <row r="18" spans="1:6" ht="12.75" hidden="1">
      <c r="A18" s="33"/>
      <c r="B18" s="56" t="s">
        <v>11</v>
      </c>
      <c r="C18" s="7" t="s">
        <v>3</v>
      </c>
      <c r="D18" s="70">
        <v>30000</v>
      </c>
      <c r="E18" s="70">
        <v>6497.5</v>
      </c>
      <c r="F18" s="35">
        <f t="shared" si="0"/>
        <v>0.21658333333333332</v>
      </c>
    </row>
    <row r="19" spans="1:6" ht="25.5">
      <c r="A19" s="33"/>
      <c r="B19" s="57" t="s">
        <v>193</v>
      </c>
      <c r="C19" s="7" t="s">
        <v>190</v>
      </c>
      <c r="D19" s="70">
        <v>1451.8</v>
      </c>
      <c r="E19" s="70">
        <v>578.33</v>
      </c>
      <c r="F19" s="35">
        <f t="shared" si="0"/>
        <v>0.39835376773660286</v>
      </c>
    </row>
    <row r="20" spans="1:6" ht="12.75">
      <c r="A20" s="33"/>
      <c r="B20" s="57" t="s">
        <v>12</v>
      </c>
      <c r="C20" s="7" t="s">
        <v>13</v>
      </c>
      <c r="D20" s="70">
        <v>29871</v>
      </c>
      <c r="E20" s="70">
        <v>14009.93</v>
      </c>
      <c r="F20" s="35">
        <f t="shared" si="0"/>
        <v>0.46901442871012017</v>
      </c>
    </row>
    <row r="21" spans="1:6" ht="25.5" hidden="1">
      <c r="A21" s="33"/>
      <c r="B21" s="56" t="s">
        <v>68</v>
      </c>
      <c r="C21" s="7" t="s">
        <v>14</v>
      </c>
      <c r="D21" s="70"/>
      <c r="E21" s="70"/>
      <c r="F21" s="35" t="e">
        <f t="shared" si="0"/>
        <v>#DIV/0!</v>
      </c>
    </row>
    <row r="22" spans="1:6" ht="12.75">
      <c r="A22" s="33"/>
      <c r="B22" s="56" t="s">
        <v>15</v>
      </c>
      <c r="C22" s="7" t="s">
        <v>16</v>
      </c>
      <c r="D22" s="70">
        <v>19346</v>
      </c>
      <c r="E22" s="70">
        <v>4206.3</v>
      </c>
      <c r="F22" s="35">
        <f t="shared" si="0"/>
        <v>0.21742479065439885</v>
      </c>
    </row>
    <row r="23" spans="1:6" ht="12.75" hidden="1">
      <c r="A23" s="33"/>
      <c r="B23" s="56" t="s">
        <v>69</v>
      </c>
      <c r="C23" s="8" t="s">
        <v>4</v>
      </c>
      <c r="D23" s="70"/>
      <c r="E23" s="70"/>
      <c r="F23" s="35" t="e">
        <f t="shared" si="0"/>
        <v>#DIV/0!</v>
      </c>
    </row>
    <row r="24" spans="1:6" ht="12.75" hidden="1">
      <c r="A24" s="33"/>
      <c r="B24" s="56" t="s">
        <v>70</v>
      </c>
      <c r="C24" s="8" t="s">
        <v>17</v>
      </c>
      <c r="D24" s="70"/>
      <c r="E24" s="70"/>
      <c r="F24" s="35" t="e">
        <f t="shared" si="0"/>
        <v>#DIV/0!</v>
      </c>
    </row>
    <row r="25" spans="1:6" ht="12.75">
      <c r="A25" s="33"/>
      <c r="B25" s="56" t="s">
        <v>18</v>
      </c>
      <c r="C25" s="7" t="s">
        <v>19</v>
      </c>
      <c r="D25" s="70">
        <v>14000</v>
      </c>
      <c r="E25" s="70">
        <v>3386.7</v>
      </c>
      <c r="F25" s="35">
        <f t="shared" si="0"/>
        <v>0.24190714285714285</v>
      </c>
    </row>
    <row r="26" spans="1:6" ht="25.5" hidden="1">
      <c r="A26" s="33"/>
      <c r="B26" s="56" t="s">
        <v>71</v>
      </c>
      <c r="C26" s="7" t="s">
        <v>20</v>
      </c>
      <c r="D26" s="70"/>
      <c r="E26" s="70"/>
      <c r="F26" s="35" t="e">
        <f t="shared" si="0"/>
        <v>#DIV/0!</v>
      </c>
    </row>
    <row r="27" spans="1:6" ht="25.5" hidden="1">
      <c r="A27" s="33"/>
      <c r="B27" s="56" t="s">
        <v>64</v>
      </c>
      <c r="C27" s="7" t="s">
        <v>63</v>
      </c>
      <c r="D27" s="70"/>
      <c r="E27" s="70"/>
      <c r="F27" s="35">
        <v>0</v>
      </c>
    </row>
    <row r="28" spans="1:6" ht="38.25" hidden="1">
      <c r="A28" s="33"/>
      <c r="B28" s="58" t="s">
        <v>72</v>
      </c>
      <c r="C28" s="7" t="s">
        <v>73</v>
      </c>
      <c r="D28" s="70"/>
      <c r="E28" s="70"/>
      <c r="F28" s="35" t="e">
        <f>E28/D28</f>
        <v>#DIV/0!</v>
      </c>
    </row>
    <row r="29" spans="1:6" ht="28.5" customHeight="1" hidden="1">
      <c r="A29" s="33"/>
      <c r="B29" s="58" t="s">
        <v>74</v>
      </c>
      <c r="C29" s="9" t="s">
        <v>75</v>
      </c>
      <c r="D29" s="70"/>
      <c r="E29" s="70"/>
      <c r="F29" s="35" t="e">
        <f>E29/D29</f>
        <v>#DIV/0!</v>
      </c>
    </row>
    <row r="30" spans="1:6" ht="24" customHeight="1">
      <c r="A30" s="33"/>
      <c r="B30" s="56" t="s">
        <v>21</v>
      </c>
      <c r="C30" s="7" t="s">
        <v>113</v>
      </c>
      <c r="D30" s="70">
        <v>0</v>
      </c>
      <c r="E30" s="70">
        <v>0</v>
      </c>
      <c r="F30" s="35">
        <v>0</v>
      </c>
    </row>
    <row r="31" spans="1:6" ht="25.5" hidden="1">
      <c r="A31" s="33"/>
      <c r="B31" s="56" t="s">
        <v>76</v>
      </c>
      <c r="C31" s="15" t="s">
        <v>77</v>
      </c>
      <c r="D31" s="70"/>
      <c r="E31" s="70"/>
      <c r="F31" s="35">
        <v>0</v>
      </c>
    </row>
    <row r="32" spans="1:6" ht="25.5" hidden="1">
      <c r="A32" s="33"/>
      <c r="B32" s="56" t="s">
        <v>78</v>
      </c>
      <c r="C32" s="7" t="s">
        <v>79</v>
      </c>
      <c r="D32" s="70"/>
      <c r="E32" s="70"/>
      <c r="F32" s="35">
        <v>0</v>
      </c>
    </row>
    <row r="33" spans="1:6" ht="12.75">
      <c r="A33" s="33"/>
      <c r="B33" s="56" t="s">
        <v>22</v>
      </c>
      <c r="C33" s="7" t="s">
        <v>80</v>
      </c>
      <c r="D33" s="70">
        <v>13960</v>
      </c>
      <c r="E33" s="70">
        <v>6814.1</v>
      </c>
      <c r="F33" s="35">
        <f>E33/D33</f>
        <v>0.48811604584527224</v>
      </c>
    </row>
    <row r="34" spans="1:6" ht="25.5" hidden="1">
      <c r="A34" s="33"/>
      <c r="B34" s="56" t="s">
        <v>23</v>
      </c>
      <c r="C34" s="7" t="s">
        <v>24</v>
      </c>
      <c r="D34" s="70"/>
      <c r="E34" s="70"/>
      <c r="F34" s="35" t="e">
        <f>E34/D34</f>
        <v>#DIV/0!</v>
      </c>
    </row>
    <row r="35" spans="1:6" s="2" customFormat="1" ht="12.75" hidden="1">
      <c r="A35" s="36"/>
      <c r="B35" s="56" t="s">
        <v>95</v>
      </c>
      <c r="C35" s="13" t="s">
        <v>112</v>
      </c>
      <c r="D35" s="70"/>
      <c r="E35" s="70"/>
      <c r="F35" s="35" t="e">
        <f>E35/D35</f>
        <v>#DIV/0!</v>
      </c>
    </row>
    <row r="36" spans="1:6" s="2" customFormat="1" ht="12.75" hidden="1">
      <c r="A36" s="36"/>
      <c r="B36" s="56" t="s">
        <v>117</v>
      </c>
      <c r="C36" s="13" t="s">
        <v>118</v>
      </c>
      <c r="D36" s="70"/>
      <c r="E36" s="70"/>
      <c r="F36" s="35" t="e">
        <f>E36/D36</f>
        <v>#DIV/0!</v>
      </c>
    </row>
    <row r="37" spans="1:6" s="2" customFormat="1" ht="12.75" hidden="1">
      <c r="A37" s="36"/>
      <c r="B37" s="56" t="s">
        <v>94</v>
      </c>
      <c r="C37" s="7" t="s">
        <v>101</v>
      </c>
      <c r="D37" s="70"/>
      <c r="E37" s="70"/>
      <c r="F37" s="35" t="e">
        <f>E37/D37</f>
        <v>#DIV/0!</v>
      </c>
    </row>
    <row r="38" spans="1:6" ht="12.75" hidden="1">
      <c r="A38" s="33"/>
      <c r="B38" s="59" t="s">
        <v>111</v>
      </c>
      <c r="C38" s="7" t="s">
        <v>102</v>
      </c>
      <c r="D38" s="70"/>
      <c r="E38" s="70"/>
      <c r="F38" s="35" t="e">
        <f aca="true" t="shared" si="1" ref="F38:F48">E38/D38</f>
        <v>#DIV/0!</v>
      </c>
    </row>
    <row r="39" spans="1:6" s="4" customFormat="1" ht="12.75" hidden="1">
      <c r="A39" s="37"/>
      <c r="B39" s="59" t="s">
        <v>111</v>
      </c>
      <c r="C39" s="7" t="s">
        <v>103</v>
      </c>
      <c r="D39" s="70"/>
      <c r="E39" s="70"/>
      <c r="F39" s="35" t="e">
        <f t="shared" si="1"/>
        <v>#DIV/0!</v>
      </c>
    </row>
    <row r="40" spans="1:6" s="4" customFormat="1" ht="14.25" customHeight="1">
      <c r="A40" s="37"/>
      <c r="B40" s="60" t="s">
        <v>62</v>
      </c>
      <c r="C40" s="7" t="s">
        <v>25</v>
      </c>
      <c r="D40" s="70">
        <v>578</v>
      </c>
      <c r="E40" s="70">
        <v>229.6</v>
      </c>
      <c r="F40" s="35">
        <f>E40/D40</f>
        <v>0.3972318339100346</v>
      </c>
    </row>
    <row r="41" spans="1:6" s="4" customFormat="1" ht="12.75" hidden="1">
      <c r="A41" s="37"/>
      <c r="B41" s="56" t="s">
        <v>26</v>
      </c>
      <c r="C41" s="7" t="s">
        <v>27</v>
      </c>
      <c r="D41" s="70"/>
      <c r="E41" s="70"/>
      <c r="F41" s="35" t="e">
        <f>E41/D41</f>
        <v>#DIV/0!</v>
      </c>
    </row>
    <row r="42" spans="1:6" ht="25.5">
      <c r="A42" s="33"/>
      <c r="B42" s="61" t="s">
        <v>82</v>
      </c>
      <c r="C42" s="10" t="s">
        <v>83</v>
      </c>
      <c r="D42" s="71">
        <v>113.36</v>
      </c>
      <c r="E42" s="71">
        <v>113.4</v>
      </c>
      <c r="F42" s="35">
        <v>0</v>
      </c>
    </row>
    <row r="43" spans="1:6" ht="38.25" hidden="1">
      <c r="A43" s="33"/>
      <c r="B43" s="61" t="s">
        <v>81</v>
      </c>
      <c r="C43" s="10" t="s">
        <v>84</v>
      </c>
      <c r="D43" s="71"/>
      <c r="E43" s="70"/>
      <c r="F43" s="35">
        <v>0</v>
      </c>
    </row>
    <row r="44" spans="1:6" ht="25.5">
      <c r="A44" s="33"/>
      <c r="B44" s="56" t="s">
        <v>28</v>
      </c>
      <c r="C44" s="7" t="s">
        <v>29</v>
      </c>
      <c r="D44" s="70">
        <v>4840.2</v>
      </c>
      <c r="E44" s="70">
        <v>970</v>
      </c>
      <c r="F44" s="35">
        <f>E44/D44</f>
        <v>0.20040494194454775</v>
      </c>
    </row>
    <row r="45" spans="1:6" ht="12.75" hidden="1">
      <c r="A45" s="33"/>
      <c r="B45" s="56"/>
      <c r="C45" s="7" t="s">
        <v>96</v>
      </c>
      <c r="D45" s="70"/>
      <c r="E45" s="70"/>
      <c r="F45" s="35" t="e">
        <f t="shared" si="1"/>
        <v>#DIV/0!</v>
      </c>
    </row>
    <row r="46" spans="1:6" ht="12.75" hidden="1">
      <c r="A46" s="33"/>
      <c r="B46" s="56"/>
      <c r="C46" s="7" t="s">
        <v>97</v>
      </c>
      <c r="D46" s="70"/>
      <c r="E46" s="70"/>
      <c r="F46" s="35" t="e">
        <f t="shared" si="1"/>
        <v>#DIV/0!</v>
      </c>
    </row>
    <row r="47" spans="1:6" ht="12.75">
      <c r="A47" s="33"/>
      <c r="B47" s="56" t="s">
        <v>85</v>
      </c>
      <c r="C47" s="7" t="s">
        <v>86</v>
      </c>
      <c r="D47" s="70">
        <v>0</v>
      </c>
      <c r="E47" s="70">
        <v>0</v>
      </c>
      <c r="F47" s="35">
        <v>0</v>
      </c>
    </row>
    <row r="48" spans="1:6" ht="12.75">
      <c r="A48" s="33"/>
      <c r="B48" s="56" t="s">
        <v>30</v>
      </c>
      <c r="C48" s="7" t="s">
        <v>31</v>
      </c>
      <c r="D48" s="70">
        <v>3867.76</v>
      </c>
      <c r="E48" s="70">
        <v>1213.6</v>
      </c>
      <c r="F48" s="35">
        <f t="shared" si="1"/>
        <v>0.3137733468467536</v>
      </c>
    </row>
    <row r="49" spans="1:6" ht="25.5">
      <c r="A49" s="33"/>
      <c r="B49" s="56" t="s">
        <v>65</v>
      </c>
      <c r="C49" s="7" t="s">
        <v>115</v>
      </c>
      <c r="D49" s="70">
        <v>37.21</v>
      </c>
      <c r="E49" s="70">
        <v>4031</v>
      </c>
      <c r="F49" s="35">
        <v>0</v>
      </c>
    </row>
    <row r="50" spans="1:6" ht="12.75">
      <c r="A50" s="33"/>
      <c r="B50" s="56" t="s">
        <v>87</v>
      </c>
      <c r="C50" s="7" t="s">
        <v>116</v>
      </c>
      <c r="D50" s="70">
        <v>0</v>
      </c>
      <c r="E50" s="70">
        <v>878.2</v>
      </c>
      <c r="F50" s="35">
        <v>0</v>
      </c>
    </row>
    <row r="51" spans="1:6" ht="13.5" customHeight="1">
      <c r="A51" s="33"/>
      <c r="B51" s="54" t="s">
        <v>32</v>
      </c>
      <c r="C51" s="12" t="s">
        <v>114</v>
      </c>
      <c r="D51" s="72">
        <v>674314.98</v>
      </c>
      <c r="E51" s="72">
        <v>209884.7</v>
      </c>
      <c r="F51" s="34">
        <f aca="true" t="shared" si="2" ref="F51:F63">E51/D51</f>
        <v>0.311256172894157</v>
      </c>
    </row>
    <row r="52" spans="1:6" ht="38.25" hidden="1">
      <c r="A52" s="33"/>
      <c r="B52" s="54" t="s">
        <v>33</v>
      </c>
      <c r="C52" s="18" t="s">
        <v>34</v>
      </c>
      <c r="D52" s="72"/>
      <c r="E52" s="72"/>
      <c r="F52" s="34" t="e">
        <f t="shared" si="2"/>
        <v>#DIV/0!</v>
      </c>
    </row>
    <row r="53" spans="1:6" ht="25.5" hidden="1">
      <c r="A53" s="33"/>
      <c r="B53" s="56" t="s">
        <v>35</v>
      </c>
      <c r="C53" s="7" t="s">
        <v>36</v>
      </c>
      <c r="D53" s="70"/>
      <c r="E53" s="70"/>
      <c r="F53" s="35" t="e">
        <f t="shared" si="2"/>
        <v>#DIV/0!</v>
      </c>
    </row>
    <row r="54" spans="1:6" ht="25.5" hidden="1">
      <c r="A54" s="33"/>
      <c r="B54" s="56" t="s">
        <v>88</v>
      </c>
      <c r="C54" s="7" t="s">
        <v>37</v>
      </c>
      <c r="D54" s="70"/>
      <c r="E54" s="70"/>
      <c r="F54" s="35" t="e">
        <f t="shared" si="2"/>
        <v>#DIV/0!</v>
      </c>
    </row>
    <row r="55" spans="1:6" ht="25.5" hidden="1">
      <c r="A55" s="33"/>
      <c r="B55" s="56" t="s">
        <v>107</v>
      </c>
      <c r="C55" s="7" t="s">
        <v>108</v>
      </c>
      <c r="D55" s="70"/>
      <c r="E55" s="70"/>
      <c r="F55" s="35">
        <v>0</v>
      </c>
    </row>
    <row r="56" spans="1:6" ht="25.5" hidden="1">
      <c r="A56" s="33"/>
      <c r="B56" s="56" t="s">
        <v>38</v>
      </c>
      <c r="C56" s="7" t="s">
        <v>89</v>
      </c>
      <c r="D56" s="70"/>
      <c r="E56" s="70"/>
      <c r="F56" s="35" t="e">
        <f t="shared" si="2"/>
        <v>#DIV/0!</v>
      </c>
    </row>
    <row r="57" spans="1:6" ht="12.75" customHeight="1" hidden="1">
      <c r="A57" s="33"/>
      <c r="B57" s="56" t="s">
        <v>110</v>
      </c>
      <c r="C57" s="7" t="s">
        <v>109</v>
      </c>
      <c r="D57" s="70"/>
      <c r="E57" s="70"/>
      <c r="F57" s="35" t="e">
        <f>E57/D57</f>
        <v>#DIV/0!</v>
      </c>
    </row>
    <row r="58" spans="1:6" ht="12.75" customHeight="1" hidden="1">
      <c r="A58" s="33"/>
      <c r="B58" s="56" t="s">
        <v>98</v>
      </c>
      <c r="C58" s="7" t="s">
        <v>39</v>
      </c>
      <c r="D58" s="70"/>
      <c r="E58" s="70"/>
      <c r="F58" s="35" t="e">
        <f t="shared" si="2"/>
        <v>#DIV/0!</v>
      </c>
    </row>
    <row r="59" spans="1:6" ht="12.75" hidden="1">
      <c r="A59" s="33"/>
      <c r="B59" s="56" t="s">
        <v>99</v>
      </c>
      <c r="C59" s="7" t="s">
        <v>100</v>
      </c>
      <c r="D59" s="70"/>
      <c r="E59" s="70"/>
      <c r="F59" s="35" t="e">
        <f t="shared" si="2"/>
        <v>#DIV/0!</v>
      </c>
    </row>
    <row r="60" spans="1:6" ht="12.75" hidden="1">
      <c r="A60" s="33"/>
      <c r="B60" s="56" t="s">
        <v>119</v>
      </c>
      <c r="C60" s="7" t="s">
        <v>120</v>
      </c>
      <c r="D60" s="70"/>
      <c r="E60" s="70"/>
      <c r="F60" s="35" t="e">
        <f t="shared" si="2"/>
        <v>#DIV/0!</v>
      </c>
    </row>
    <row r="61" spans="1:6" ht="25.5" hidden="1">
      <c r="A61" s="33"/>
      <c r="B61" s="56" t="s">
        <v>90</v>
      </c>
      <c r="C61" s="7" t="s">
        <v>91</v>
      </c>
      <c r="D61" s="70"/>
      <c r="E61" s="70"/>
      <c r="F61" s="35">
        <v>0</v>
      </c>
    </row>
    <row r="62" spans="1:6" ht="25.5">
      <c r="A62" s="33"/>
      <c r="B62" s="54" t="s">
        <v>40</v>
      </c>
      <c r="C62" s="12" t="s">
        <v>41</v>
      </c>
      <c r="D62" s="72"/>
      <c r="E62" s="72"/>
      <c r="F62" s="34">
        <v>0</v>
      </c>
    </row>
    <row r="63" spans="1:6" ht="12.75">
      <c r="A63" s="33"/>
      <c r="B63" s="45"/>
      <c r="C63" s="12" t="s">
        <v>1</v>
      </c>
      <c r="D63" s="72">
        <f>D15+D51+D62</f>
        <v>883209.71</v>
      </c>
      <c r="E63" s="72">
        <f>E15+E51+E62</f>
        <v>282728.26</v>
      </c>
      <c r="F63" s="34">
        <f t="shared" si="2"/>
        <v>0.3201145286321637</v>
      </c>
    </row>
    <row r="64" spans="1:6" ht="18.75">
      <c r="A64" s="33"/>
      <c r="B64" s="45"/>
      <c r="C64" s="11" t="s">
        <v>147</v>
      </c>
      <c r="D64" s="73"/>
      <c r="E64" s="74"/>
      <c r="F64" s="38"/>
    </row>
    <row r="65" spans="1:6" ht="12.75">
      <c r="A65" s="33"/>
      <c r="B65" s="46" t="s">
        <v>42</v>
      </c>
      <c r="C65" s="19" t="s">
        <v>121</v>
      </c>
      <c r="D65" s="75">
        <f>+D66+D67+D68+D69+D70+D71+D72</f>
        <v>61348.60999999999</v>
      </c>
      <c r="E65" s="75">
        <f>+E66+E67+E68+E69+E70+E71+E72</f>
        <v>14359.7</v>
      </c>
      <c r="F65" s="39">
        <f>E65/D65</f>
        <v>0.23406724292530837</v>
      </c>
    </row>
    <row r="66" spans="1:6" ht="25.5">
      <c r="A66" s="33"/>
      <c r="B66" s="87" t="s">
        <v>148</v>
      </c>
      <c r="C66" s="88" t="s">
        <v>202</v>
      </c>
      <c r="D66" s="85">
        <v>926.32</v>
      </c>
      <c r="E66" s="85">
        <v>165.2</v>
      </c>
      <c r="F66" s="86">
        <f>E66/D66</f>
        <v>0.1783400984540979</v>
      </c>
    </row>
    <row r="67" spans="1:6" ht="38.25">
      <c r="A67" s="33"/>
      <c r="B67" s="87" t="s">
        <v>143</v>
      </c>
      <c r="C67" s="20" t="s">
        <v>199</v>
      </c>
      <c r="D67" s="85">
        <v>3912.46</v>
      </c>
      <c r="E67" s="85">
        <v>1115.1</v>
      </c>
      <c r="F67" s="86">
        <f>E67/D67</f>
        <v>0.2850124985303364</v>
      </c>
    </row>
    <row r="68" spans="1:6" ht="38.25">
      <c r="A68" s="33"/>
      <c r="B68" s="47" t="s">
        <v>57</v>
      </c>
      <c r="C68" s="20" t="s">
        <v>149</v>
      </c>
      <c r="D68" s="76">
        <v>25685</v>
      </c>
      <c r="E68" s="76">
        <v>6785.5</v>
      </c>
      <c r="F68" s="40">
        <f>E68/D68</f>
        <v>0.26418142884952306</v>
      </c>
    </row>
    <row r="69" spans="1:6" s="22" customFormat="1" ht="25.5">
      <c r="A69" s="89"/>
      <c r="B69" s="87" t="s">
        <v>144</v>
      </c>
      <c r="C69" s="88" t="s">
        <v>201</v>
      </c>
      <c r="D69" s="85">
        <v>8950.7</v>
      </c>
      <c r="E69" s="85">
        <v>2366.4</v>
      </c>
      <c r="F69" s="86">
        <f>E69/D69</f>
        <v>0.2643815567497514</v>
      </c>
    </row>
    <row r="70" spans="1:6" ht="12.75">
      <c r="A70" s="33"/>
      <c r="B70" s="87" t="s">
        <v>145</v>
      </c>
      <c r="C70" s="88" t="s">
        <v>200</v>
      </c>
      <c r="D70" s="85">
        <v>4000</v>
      </c>
      <c r="E70" s="85">
        <v>0</v>
      </c>
      <c r="F70" s="86">
        <v>0</v>
      </c>
    </row>
    <row r="71" spans="1:6" ht="12.75">
      <c r="A71" s="33"/>
      <c r="B71" s="87" t="s">
        <v>146</v>
      </c>
      <c r="C71" s="23" t="s">
        <v>122</v>
      </c>
      <c r="D71" s="85">
        <v>5000</v>
      </c>
      <c r="E71" s="85">
        <v>0</v>
      </c>
      <c r="F71" s="86">
        <f>E71/D71</f>
        <v>0</v>
      </c>
    </row>
    <row r="72" spans="1:6" ht="12.75">
      <c r="A72" s="33"/>
      <c r="B72" s="47" t="s">
        <v>167</v>
      </c>
      <c r="C72" s="20" t="s">
        <v>123</v>
      </c>
      <c r="D72" s="76">
        <v>12874.13</v>
      </c>
      <c r="E72" s="76">
        <v>3927.5</v>
      </c>
      <c r="F72" s="40">
        <f aca="true" t="shared" si="3" ref="F72:F77">E72/D72</f>
        <v>0.3050691580712639</v>
      </c>
    </row>
    <row r="73" spans="1:6" ht="12.75">
      <c r="A73" s="33"/>
      <c r="B73" s="48" t="s">
        <v>92</v>
      </c>
      <c r="C73" s="19" t="s">
        <v>93</v>
      </c>
      <c r="D73" s="77">
        <f>+D74</f>
        <v>900.6</v>
      </c>
      <c r="E73" s="77">
        <f>+E74</f>
        <v>264.1</v>
      </c>
      <c r="F73" s="39">
        <f t="shared" si="3"/>
        <v>0.29324894514767935</v>
      </c>
    </row>
    <row r="74" spans="1:6" ht="12.75">
      <c r="A74" s="33"/>
      <c r="B74" s="47" t="s">
        <v>104</v>
      </c>
      <c r="C74" s="20" t="s">
        <v>124</v>
      </c>
      <c r="D74" s="76">
        <v>900.6</v>
      </c>
      <c r="E74" s="76">
        <v>264.1</v>
      </c>
      <c r="F74" s="40">
        <f t="shared" si="3"/>
        <v>0.29324894514767935</v>
      </c>
    </row>
    <row r="75" spans="1:6" ht="12.75">
      <c r="A75" s="33"/>
      <c r="B75" s="84" t="s">
        <v>43</v>
      </c>
      <c r="C75" s="19" t="s">
        <v>198</v>
      </c>
      <c r="D75" s="85">
        <f>+D76+D77+D78</f>
        <v>3047.553</v>
      </c>
      <c r="E75" s="85">
        <f>+E76+E77+E78</f>
        <v>712</v>
      </c>
      <c r="F75" s="86">
        <f t="shared" si="3"/>
        <v>0.23363006320152596</v>
      </c>
    </row>
    <row r="76" spans="1:6" ht="12.75">
      <c r="A76" s="33"/>
      <c r="B76" s="47" t="s">
        <v>54</v>
      </c>
      <c r="C76" s="20" t="s">
        <v>125</v>
      </c>
      <c r="D76" s="76">
        <v>0</v>
      </c>
      <c r="E76" s="76">
        <v>0</v>
      </c>
      <c r="F76" s="40">
        <v>0</v>
      </c>
    </row>
    <row r="77" spans="1:6" ht="25.5">
      <c r="A77" s="33"/>
      <c r="B77" s="47" t="s">
        <v>169</v>
      </c>
      <c r="C77" s="20" t="s">
        <v>168</v>
      </c>
      <c r="D77" s="76">
        <v>1545.4</v>
      </c>
      <c r="E77" s="76">
        <v>381.1</v>
      </c>
      <c r="F77" s="40">
        <f t="shared" si="3"/>
        <v>0.24660282127604505</v>
      </c>
    </row>
    <row r="78" spans="1:6" ht="12.75">
      <c r="A78" s="33"/>
      <c r="B78" s="47" t="s">
        <v>150</v>
      </c>
      <c r="C78" s="20" t="s">
        <v>126</v>
      </c>
      <c r="D78" s="76">
        <v>1502.153</v>
      </c>
      <c r="E78" s="76">
        <v>330.9</v>
      </c>
      <c r="F78" s="40">
        <f>E78/D78</f>
        <v>0.22028381929137708</v>
      </c>
    </row>
    <row r="79" spans="1:6" ht="12.75">
      <c r="A79" s="33">
        <v>79</v>
      </c>
      <c r="B79" s="49" t="s">
        <v>44</v>
      </c>
      <c r="C79" s="19" t="s">
        <v>56</v>
      </c>
      <c r="D79" s="76">
        <f>+D80+D81+D82+D84+D83</f>
        <v>55647.602999999996</v>
      </c>
      <c r="E79" s="76">
        <f>+E80+E81+E82+E84+E83</f>
        <v>6092.6</v>
      </c>
      <c r="F79" s="40">
        <f aca="true" t="shared" si="4" ref="F79:F93">E79/D79</f>
        <v>0.10948539867925669</v>
      </c>
    </row>
    <row r="80" spans="1:6" ht="12.75">
      <c r="A80" s="33">
        <v>80</v>
      </c>
      <c r="B80" s="50" t="s">
        <v>151</v>
      </c>
      <c r="C80" s="20" t="s">
        <v>127</v>
      </c>
      <c r="D80" s="76">
        <v>256.9</v>
      </c>
      <c r="E80" s="76">
        <v>0</v>
      </c>
      <c r="F80" s="40">
        <f t="shared" si="4"/>
        <v>0</v>
      </c>
    </row>
    <row r="81" spans="1:6" ht="12.75">
      <c r="A81" s="33">
        <v>81</v>
      </c>
      <c r="B81" s="50" t="s">
        <v>191</v>
      </c>
      <c r="C81" s="20" t="s">
        <v>192</v>
      </c>
      <c r="D81" s="76">
        <v>0</v>
      </c>
      <c r="E81" s="76">
        <v>0</v>
      </c>
      <c r="F81" s="40">
        <v>0</v>
      </c>
    </row>
    <row r="82" spans="1:6" ht="12.75">
      <c r="A82" s="33">
        <v>82</v>
      </c>
      <c r="B82" s="50" t="s">
        <v>45</v>
      </c>
      <c r="C82" s="20" t="s">
        <v>128</v>
      </c>
      <c r="D82" s="76">
        <v>11258.5</v>
      </c>
      <c r="E82" s="76">
        <v>2048.7</v>
      </c>
      <c r="F82" s="40">
        <f t="shared" si="4"/>
        <v>0.1819691788426522</v>
      </c>
    </row>
    <row r="83" spans="1:6" ht="12.75">
      <c r="A83" s="33"/>
      <c r="B83" s="50" t="s">
        <v>188</v>
      </c>
      <c r="C83" s="20" t="s">
        <v>189</v>
      </c>
      <c r="D83" s="76">
        <v>40103.7</v>
      </c>
      <c r="E83" s="76">
        <v>3160</v>
      </c>
      <c r="F83" s="40">
        <f t="shared" si="4"/>
        <v>0.07879572209048044</v>
      </c>
    </row>
    <row r="84" spans="1:6" ht="18" customHeight="1">
      <c r="A84" s="33"/>
      <c r="B84" s="47" t="s">
        <v>105</v>
      </c>
      <c r="C84" s="20" t="s">
        <v>58</v>
      </c>
      <c r="D84" s="76">
        <v>4028.503</v>
      </c>
      <c r="E84" s="76">
        <v>883.9</v>
      </c>
      <c r="F84" s="40">
        <f t="shared" si="4"/>
        <v>0.2194115283022006</v>
      </c>
    </row>
    <row r="85" spans="1:6" ht="12.75">
      <c r="A85" s="33"/>
      <c r="B85" s="51" t="s">
        <v>46</v>
      </c>
      <c r="C85" s="19" t="s">
        <v>0</v>
      </c>
      <c r="D85" s="76">
        <f>+D86+D87+D88+D89</f>
        <v>50797.051</v>
      </c>
      <c r="E85" s="76">
        <f>+E86+E87+E88+E89</f>
        <v>8184.41</v>
      </c>
      <c r="F85" s="40">
        <f t="shared" si="4"/>
        <v>0.16111978626475776</v>
      </c>
    </row>
    <row r="86" spans="1:6" ht="12.75">
      <c r="A86" s="33"/>
      <c r="B86" s="47" t="s">
        <v>47</v>
      </c>
      <c r="C86" s="20" t="s">
        <v>129</v>
      </c>
      <c r="D86" s="76">
        <v>6913.981</v>
      </c>
      <c r="E86" s="76">
        <v>2048.93</v>
      </c>
      <c r="F86" s="40">
        <f t="shared" si="4"/>
        <v>0.2963459112774536</v>
      </c>
    </row>
    <row r="87" spans="1:6" ht="12.75">
      <c r="A87" s="33"/>
      <c r="B87" s="47" t="s">
        <v>48</v>
      </c>
      <c r="C87" s="20" t="s">
        <v>130</v>
      </c>
      <c r="D87" s="76">
        <v>18235.6</v>
      </c>
      <c r="E87" s="76">
        <v>129.71</v>
      </c>
      <c r="F87" s="40">
        <f t="shared" si="4"/>
        <v>0.007113009717256357</v>
      </c>
    </row>
    <row r="88" spans="1:6" ht="12.75">
      <c r="A88" s="33"/>
      <c r="B88" s="47" t="s">
        <v>170</v>
      </c>
      <c r="C88" s="20" t="s">
        <v>171</v>
      </c>
      <c r="D88" s="78">
        <v>18367.79</v>
      </c>
      <c r="E88" s="76">
        <v>2701.49</v>
      </c>
      <c r="F88" s="40">
        <f t="shared" si="4"/>
        <v>0.147077574384289</v>
      </c>
    </row>
    <row r="89" spans="1:6" ht="14.25" customHeight="1">
      <c r="A89" s="33"/>
      <c r="B89" s="47" t="s">
        <v>106</v>
      </c>
      <c r="C89" s="20" t="s">
        <v>152</v>
      </c>
      <c r="D89" s="76">
        <v>7279.68</v>
      </c>
      <c r="E89" s="76">
        <v>3304.28</v>
      </c>
      <c r="F89" s="40">
        <f t="shared" si="4"/>
        <v>0.4539045672337246</v>
      </c>
    </row>
    <row r="90" spans="1:6" ht="12.75">
      <c r="A90" s="33"/>
      <c r="B90" s="51" t="s">
        <v>49</v>
      </c>
      <c r="C90" s="19" t="s">
        <v>2</v>
      </c>
      <c r="D90" s="77">
        <f>+D91+D92+D93+D94</f>
        <v>590407.061</v>
      </c>
      <c r="E90" s="77">
        <f>+E91+E92+E93+E94</f>
        <v>157040.5</v>
      </c>
      <c r="F90" s="40">
        <f t="shared" si="4"/>
        <v>0.26598682565552856</v>
      </c>
    </row>
    <row r="91" spans="1:6" ht="12.75">
      <c r="A91" s="33"/>
      <c r="B91" s="47" t="s">
        <v>153</v>
      </c>
      <c r="C91" s="20" t="s">
        <v>131</v>
      </c>
      <c r="D91" s="76">
        <v>222407.44</v>
      </c>
      <c r="E91" s="76">
        <v>57427.92</v>
      </c>
      <c r="F91" s="40">
        <f t="shared" si="4"/>
        <v>0.2582104267734928</v>
      </c>
    </row>
    <row r="92" spans="1:6" ht="12.75">
      <c r="A92" s="33"/>
      <c r="B92" s="47" t="s">
        <v>154</v>
      </c>
      <c r="C92" s="20" t="s">
        <v>132</v>
      </c>
      <c r="D92" s="76">
        <v>304426.221</v>
      </c>
      <c r="E92" s="76">
        <v>82560.89</v>
      </c>
      <c r="F92" s="40">
        <f t="shared" si="4"/>
        <v>0.27120163870509695</v>
      </c>
    </row>
    <row r="93" spans="1:6" ht="12.75">
      <c r="A93" s="33"/>
      <c r="B93" s="47" t="s">
        <v>155</v>
      </c>
      <c r="C93" s="20" t="s">
        <v>156</v>
      </c>
      <c r="D93" s="76">
        <v>27857.83</v>
      </c>
      <c r="E93" s="76">
        <v>7063.16</v>
      </c>
      <c r="F93" s="40">
        <f t="shared" si="4"/>
        <v>0.2535430792707113</v>
      </c>
    </row>
    <row r="94" spans="1:6" ht="12.75">
      <c r="A94" s="33"/>
      <c r="B94" s="47" t="s">
        <v>59</v>
      </c>
      <c r="C94" s="20" t="s">
        <v>133</v>
      </c>
      <c r="D94" s="76">
        <v>35715.57</v>
      </c>
      <c r="E94" s="76">
        <v>9988.53</v>
      </c>
      <c r="F94" s="40">
        <f>E94/D94</f>
        <v>0.27966878311055937</v>
      </c>
    </row>
    <row r="95" spans="1:6" ht="12.75">
      <c r="A95" s="33"/>
      <c r="B95" s="84" t="s">
        <v>50</v>
      </c>
      <c r="C95" s="19" t="s">
        <v>197</v>
      </c>
      <c r="D95" s="82">
        <f>+D96+D97</f>
        <v>41913.09</v>
      </c>
      <c r="E95" s="82">
        <f>+E96+E97</f>
        <v>9989.25</v>
      </c>
      <c r="F95" s="83">
        <f>E95/D95</f>
        <v>0.23833246367662228</v>
      </c>
    </row>
    <row r="96" spans="1:6" ht="12.75">
      <c r="A96" s="33"/>
      <c r="B96" s="47" t="s">
        <v>157</v>
      </c>
      <c r="C96" s="20" t="s">
        <v>134</v>
      </c>
      <c r="D96" s="76">
        <v>37211.89</v>
      </c>
      <c r="E96" s="76">
        <v>8824.27</v>
      </c>
      <c r="F96" s="40">
        <f aca="true" t="shared" si="5" ref="F96:F102">E96/D96</f>
        <v>0.237135764939647</v>
      </c>
    </row>
    <row r="97" spans="1:6" ht="25.5">
      <c r="A97" s="33"/>
      <c r="B97" s="47" t="s">
        <v>172</v>
      </c>
      <c r="C97" s="20" t="s">
        <v>158</v>
      </c>
      <c r="D97" s="76">
        <v>4701.2</v>
      </c>
      <c r="E97" s="76">
        <v>1164.98</v>
      </c>
      <c r="F97" s="40">
        <f t="shared" si="5"/>
        <v>0.24780481579171276</v>
      </c>
    </row>
    <row r="98" spans="1:6" ht="12.75">
      <c r="A98" s="33"/>
      <c r="B98" s="51" t="s">
        <v>51</v>
      </c>
      <c r="C98" s="19" t="s">
        <v>159</v>
      </c>
      <c r="D98" s="77">
        <f>+D99+D100+D101+D102</f>
        <v>141.83</v>
      </c>
      <c r="E98" s="77">
        <f>+E99+E100+E101+E102</f>
        <v>0</v>
      </c>
      <c r="F98" s="39">
        <f t="shared" si="5"/>
        <v>0</v>
      </c>
    </row>
    <row r="99" spans="1:6" ht="12.75">
      <c r="A99" s="33"/>
      <c r="B99" s="47" t="s">
        <v>52</v>
      </c>
      <c r="C99" s="20" t="s">
        <v>135</v>
      </c>
      <c r="D99" s="76">
        <v>0</v>
      </c>
      <c r="E99" s="76">
        <v>0</v>
      </c>
      <c r="F99" s="40">
        <v>0</v>
      </c>
    </row>
    <row r="100" spans="1:6" ht="12.75">
      <c r="A100" s="33"/>
      <c r="B100" s="47" t="s">
        <v>160</v>
      </c>
      <c r="C100" s="20" t="s">
        <v>136</v>
      </c>
      <c r="D100" s="76">
        <v>0</v>
      </c>
      <c r="E100" s="76">
        <v>0</v>
      </c>
      <c r="F100" s="40">
        <v>0</v>
      </c>
    </row>
    <row r="101" spans="1:6" ht="12.75">
      <c r="A101" s="33"/>
      <c r="B101" s="47" t="s">
        <v>173</v>
      </c>
      <c r="C101" s="20" t="s">
        <v>174</v>
      </c>
      <c r="D101" s="76">
        <v>0</v>
      </c>
      <c r="E101" s="76">
        <v>0</v>
      </c>
      <c r="F101" s="40">
        <v>0</v>
      </c>
    </row>
    <row r="102" spans="1:6" ht="12.75">
      <c r="A102" s="33"/>
      <c r="B102" s="47" t="s">
        <v>175</v>
      </c>
      <c r="C102" s="20" t="s">
        <v>176</v>
      </c>
      <c r="D102" s="76">
        <v>141.83</v>
      </c>
      <c r="E102" s="76">
        <v>0</v>
      </c>
      <c r="F102" s="40">
        <f t="shared" si="5"/>
        <v>0</v>
      </c>
    </row>
    <row r="103" spans="1:6" ht="12.75">
      <c r="A103" s="33"/>
      <c r="B103" s="51" t="s">
        <v>161</v>
      </c>
      <c r="C103" s="19" t="s">
        <v>53</v>
      </c>
      <c r="D103" s="77">
        <f>+D104+D105+D106+D107+D108</f>
        <v>63248</v>
      </c>
      <c r="E103" s="77">
        <f>+E104+E105+E106+E107+E108</f>
        <v>14951.909999999998</v>
      </c>
      <c r="F103" s="39">
        <f>E103/D103</f>
        <v>0.23640130913230456</v>
      </c>
    </row>
    <row r="104" spans="1:6" ht="12.75">
      <c r="A104" s="33"/>
      <c r="B104" s="47" t="s">
        <v>162</v>
      </c>
      <c r="C104" s="20" t="s">
        <v>137</v>
      </c>
      <c r="D104" s="76">
        <v>625.7</v>
      </c>
      <c r="E104" s="76">
        <v>142.13</v>
      </c>
      <c r="F104" s="40">
        <f>E104/D104</f>
        <v>0.22715358798146074</v>
      </c>
    </row>
    <row r="105" spans="1:6" ht="12.75">
      <c r="A105" s="33"/>
      <c r="B105" s="47" t="s">
        <v>163</v>
      </c>
      <c r="C105" s="20" t="s">
        <v>138</v>
      </c>
      <c r="D105" s="76">
        <v>35711.1</v>
      </c>
      <c r="E105" s="76">
        <v>9933.3</v>
      </c>
      <c r="F105" s="40">
        <f>E105/D105</f>
        <v>0.2781572116232768</v>
      </c>
    </row>
    <row r="106" spans="1:6" ht="12.75">
      <c r="A106" s="33"/>
      <c r="B106" s="47" t="s">
        <v>164</v>
      </c>
      <c r="C106" s="20" t="s">
        <v>139</v>
      </c>
      <c r="D106" s="76">
        <v>1218.4</v>
      </c>
      <c r="E106" s="76">
        <v>93.25</v>
      </c>
      <c r="F106" s="40">
        <f>E106/D106</f>
        <v>0.07653479973736046</v>
      </c>
    </row>
    <row r="107" spans="1:6" ht="12.75">
      <c r="A107" s="33"/>
      <c r="B107" s="47" t="s">
        <v>165</v>
      </c>
      <c r="C107" s="20" t="s">
        <v>140</v>
      </c>
      <c r="D107" s="76">
        <v>9455.3</v>
      </c>
      <c r="E107" s="76">
        <v>1231.07</v>
      </c>
      <c r="F107" s="40">
        <f>E107/D107</f>
        <v>0.13019893604645014</v>
      </c>
    </row>
    <row r="108" spans="1:6" ht="12.75">
      <c r="A108" s="33"/>
      <c r="B108" s="47" t="s">
        <v>60</v>
      </c>
      <c r="C108" s="20" t="s">
        <v>166</v>
      </c>
      <c r="D108" s="76">
        <v>16237.5</v>
      </c>
      <c r="E108" s="76">
        <v>3552.16</v>
      </c>
      <c r="F108" s="40">
        <f aca="true" t="shared" si="6" ref="F108:F114">E108/D108</f>
        <v>0.21876274056966896</v>
      </c>
    </row>
    <row r="109" spans="1:6" ht="12.75">
      <c r="A109" s="33"/>
      <c r="B109" s="52" t="s">
        <v>177</v>
      </c>
      <c r="C109" s="19" t="s">
        <v>178</v>
      </c>
      <c r="D109" s="79">
        <f>+D111+D110</f>
        <v>32447.94</v>
      </c>
      <c r="E109" s="79">
        <f>+E111+E110</f>
        <v>7916.91</v>
      </c>
      <c r="F109" s="39">
        <f t="shared" si="6"/>
        <v>0.243988062108103</v>
      </c>
    </row>
    <row r="110" spans="1:6" ht="12.75">
      <c r="A110" s="33"/>
      <c r="B110" s="47" t="s">
        <v>186</v>
      </c>
      <c r="C110" s="20" t="s">
        <v>187</v>
      </c>
      <c r="D110" s="79">
        <v>32447.94</v>
      </c>
      <c r="E110" s="79">
        <v>7916.91</v>
      </c>
      <c r="F110" s="39">
        <f t="shared" si="6"/>
        <v>0.243988062108103</v>
      </c>
    </row>
    <row r="111" spans="1:6" ht="12.75">
      <c r="A111" s="33"/>
      <c r="B111" s="47" t="s">
        <v>179</v>
      </c>
      <c r="C111" s="20" t="s">
        <v>180</v>
      </c>
      <c r="D111" s="76">
        <v>0</v>
      </c>
      <c r="E111" s="76">
        <v>0</v>
      </c>
      <c r="F111" s="40">
        <v>0</v>
      </c>
    </row>
    <row r="112" spans="1:6" ht="12.75">
      <c r="A112" s="33"/>
      <c r="B112" s="52" t="s">
        <v>181</v>
      </c>
      <c r="C112" s="19" t="s">
        <v>183</v>
      </c>
      <c r="D112" s="79">
        <f>+D113</f>
        <v>1200</v>
      </c>
      <c r="E112" s="79">
        <f>+E113</f>
        <v>0</v>
      </c>
      <c r="F112" s="39">
        <f t="shared" si="6"/>
        <v>0</v>
      </c>
    </row>
    <row r="113" spans="1:6" ht="25.5">
      <c r="A113" s="33"/>
      <c r="B113" s="47" t="s">
        <v>182</v>
      </c>
      <c r="C113" s="20" t="s">
        <v>184</v>
      </c>
      <c r="D113" s="76">
        <v>1200</v>
      </c>
      <c r="E113" s="76">
        <v>0</v>
      </c>
      <c r="F113" s="40">
        <f t="shared" si="6"/>
        <v>0</v>
      </c>
    </row>
    <row r="114" spans="1:6" ht="12.75">
      <c r="A114" s="33"/>
      <c r="B114" s="47"/>
      <c r="C114" s="21" t="s">
        <v>141</v>
      </c>
      <c r="D114" s="80">
        <f>+D103+D98+D95+D90+D85+D79+D75+D73+D65+D112+D109</f>
        <v>901099.3379999999</v>
      </c>
      <c r="E114" s="80">
        <f>+E103+E98+E95+E90+E85+E79+E75+E73+E65+E112+E109</f>
        <v>219511.38000000003</v>
      </c>
      <c r="F114" s="41">
        <f t="shared" si="6"/>
        <v>0.24360397432674627</v>
      </c>
    </row>
    <row r="115" spans="1:6" ht="13.5" thickBot="1">
      <c r="A115" s="42"/>
      <c r="B115" s="53"/>
      <c r="C115" s="43" t="s">
        <v>142</v>
      </c>
      <c r="D115" s="81">
        <f>+D63-D114</f>
        <v>-17889.62799999991</v>
      </c>
      <c r="E115" s="81">
        <f>+E63-E114</f>
        <v>63216.879999999976</v>
      </c>
      <c r="F115" s="44"/>
    </row>
    <row r="116" spans="2:5" ht="12.75">
      <c r="B116" s="25"/>
      <c r="C116" s="25"/>
      <c r="D116" s="25"/>
      <c r="E116" s="25"/>
    </row>
    <row r="118" spans="2:6" ht="12.75">
      <c r="B118" s="25" t="s">
        <v>185</v>
      </c>
      <c r="C118" s="25"/>
      <c r="D118" s="25"/>
      <c r="E118" s="25"/>
      <c r="F118" s="25"/>
    </row>
    <row r="119" spans="2:6" ht="12.75">
      <c r="B119" s="24"/>
      <c r="C119" s="24"/>
      <c r="D119" s="24"/>
      <c r="E119" s="24"/>
      <c r="F119" s="24"/>
    </row>
    <row r="120" spans="2:6" ht="12.75">
      <c r="B120" s="24"/>
      <c r="C120" s="24"/>
      <c r="D120" s="24"/>
      <c r="E120" s="24"/>
      <c r="F120" s="24"/>
    </row>
    <row r="121" spans="2:6" ht="12.75">
      <c r="B121" s="24"/>
      <c r="C121" s="24"/>
      <c r="D121" s="24"/>
      <c r="E121" s="24"/>
      <c r="F121" s="24"/>
    </row>
    <row r="122" spans="2:6" ht="12.75">
      <c r="B122" s="24"/>
      <c r="C122" s="24"/>
      <c r="D122" s="24"/>
      <c r="E122" s="24"/>
      <c r="F122" s="24"/>
    </row>
    <row r="123" spans="2:6" ht="12.75">
      <c r="B123" s="24"/>
      <c r="C123" s="24"/>
      <c r="D123" s="24"/>
      <c r="E123" s="24"/>
      <c r="F123" s="24"/>
    </row>
    <row r="124" spans="2:6" ht="12.75">
      <c r="B124" s="24"/>
      <c r="C124" s="24"/>
      <c r="D124" s="24"/>
      <c r="E124" s="24"/>
      <c r="F124" s="24"/>
    </row>
    <row r="125" spans="2:6" ht="12.75">
      <c r="B125" s="24"/>
      <c r="C125" s="24"/>
      <c r="D125" s="24"/>
      <c r="E125" s="24"/>
      <c r="F125" s="24"/>
    </row>
  </sheetData>
  <sheetProtection/>
  <mergeCells count="14">
    <mergeCell ref="B116:E116"/>
    <mergeCell ref="B10:F11"/>
    <mergeCell ref="E13:E14"/>
    <mergeCell ref="F13:F14"/>
    <mergeCell ref="B13:C14"/>
    <mergeCell ref="D13:D14"/>
    <mergeCell ref="B118:F118"/>
    <mergeCell ref="B119:F119"/>
    <mergeCell ref="B120:F120"/>
    <mergeCell ref="B121:F121"/>
    <mergeCell ref="B122:F122"/>
    <mergeCell ref="B123:F123"/>
    <mergeCell ref="B124:F124"/>
    <mergeCell ref="B125:F125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4" r:id="rId1"/>
  <rowBreaks count="1" manualBreakCount="1"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Финуправление</cp:lastModifiedBy>
  <cp:lastPrinted>2015-05-13T08:27:58Z</cp:lastPrinted>
  <dcterms:created xsi:type="dcterms:W3CDTF">2000-04-20T02:38:47Z</dcterms:created>
  <dcterms:modified xsi:type="dcterms:W3CDTF">2015-05-13T08:33:52Z</dcterms:modified>
  <cp:category/>
  <cp:version/>
  <cp:contentType/>
  <cp:contentStatus/>
</cp:coreProperties>
</file>