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1'!$A$1:$F$131</definedName>
  </definedNames>
  <calcPr fullCalcOnLoad="1"/>
</workbook>
</file>

<file path=xl/sharedStrings.xml><?xml version="1.0" encoding="utf-8"?>
<sst xmlns="http://schemas.openxmlformats.org/spreadsheetml/2006/main" count="216" uniqueCount="215">
  <si>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</si>
  <si>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</si>
  <si>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</si>
  <si>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</si>
  <si>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</si>
  <si>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</si>
  <si>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</si>
  <si>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</si>
  <si>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</si>
  <si>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</si>
  <si>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</si>
  <si>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</si>
  <si>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</si>
  <si>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</si>
  <si>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</si>
  <si>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</si>
  <si>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</si>
  <si>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</si>
  <si>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</si>
  <si>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</si>
  <si>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</si>
  <si>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1 09 00000 00 0000 000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</si>
  <si>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</si>
  <si>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</si>
  <si>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</si>
  <si>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</si>
  <si>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</si>
  <si>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</si>
  <si>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</si>
  <si>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</si>
  <si>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</si>
  <si>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</si>
  <si>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</si>
  <si>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</si>
  <si>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</si>
  <si>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</si>
  <si>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</si>
  <si>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</si>
  <si>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</si>
  <si>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</si>
  <si>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3 00 00000 00 0000 000</t>
  </si>
  <si>
    <t>ДОХОДЫ ОТ ПРЕДПРИНИМАТЕЛЬСКОЙ И ИНОЙ ПРИНОСЯЩЕЙ ДОХОД  ДЕЯТЕЛЬНОСТИ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</si>
  <si>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</si>
  <si>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</si>
  <si>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</si>
  <si>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</si>
  <si>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</si>
  <si>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</si>
  <si>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</si>
  <si>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</si>
  <si>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</si>
  <si>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</si>
  <si>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0901</t>
  </si>
  <si>
    <t>Социальная политика</t>
  </si>
  <si>
    <t>0302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</si>
  <si>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</si>
  <si>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</si>
  <si>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</si>
  <si>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</si>
  <si>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</si>
  <si>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</si>
  <si>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</si>
  <si>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</si>
  <si>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</si>
  <si>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</si>
  <si>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</si>
  <si>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</si>
  <si>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</si>
  <si>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</si>
  <si>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</si>
  <si>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</si>
  <si>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</si>
  <si>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</si>
  <si>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</si>
  <si>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</si>
  <si>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</si>
  <si>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</si>
  <si>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</si>
  <si>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</si>
  <si>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</si>
  <si>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</si>
  <si>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</si>
  <si>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</si>
  <si>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</si>
  <si>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</si>
  <si>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</si>
  <si>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</si>
  <si>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1 19 00000 00 0000 000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</si>
  <si>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</si>
  <si>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</si>
  <si>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</si>
  <si>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</si>
  <si>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</si>
  <si>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</si>
  <si>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</si>
  <si>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</si>
  <si>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</si>
  <si>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</si>
  <si>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</si>
  <si>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</si>
  <si>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</si>
  <si>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</si>
  <si>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</si>
  <si>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</si>
  <si>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</si>
  <si>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</si>
  <si>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</si>
  <si>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</si>
  <si>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</si>
  <si>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</si>
  <si>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</si>
  <si>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</si>
  <si>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</si>
  <si>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ЗАДОЛЖЕННОСТЬ И ПЕРЕРАСЧЕТЫ ПО ОТМЕНЕННЫМ НАЛОГАМ, СБОРАМ И ИНЫМ ОБЯЗАТЕЛЬНЫМ ПЛАТЕЖАМ</t>
  </si>
  <si>
    <t xml:space="preserve">БЕЗВОЗМЕЗДНЫЕ ПОСТУПЛЕНИЯ 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</si>
  <si>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</si>
  <si>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</si>
  <si>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</si>
  <si>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</si>
  <si>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</si>
  <si>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</si>
  <si>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</si>
  <si>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>Функционирование высшего должностного</t>
  </si>
  <si>
    <t xml:space="preserve">лица субъекта Российской Федерации    </t>
  </si>
  <si>
    <t xml:space="preserve">и муниципального образования          </t>
  </si>
  <si>
    <t xml:space="preserve">Функционирование законодательных      </t>
  </si>
  <si>
    <t xml:space="preserve">(представительных) органов            </t>
  </si>
  <si>
    <t xml:space="preserve">государственной власти и              </t>
  </si>
  <si>
    <t xml:space="preserve">представительных органов              </t>
  </si>
  <si>
    <t xml:space="preserve">муниципальных образований             </t>
  </si>
  <si>
    <t xml:space="preserve">Обеспечение деятельности финансовых,  </t>
  </si>
  <si>
    <t xml:space="preserve">налоговых и таможенных органов и      </t>
  </si>
  <si>
    <t xml:space="preserve">органов финансового (финансово-       </t>
  </si>
  <si>
    <t xml:space="preserve">бюджетного) надзора                   </t>
  </si>
  <si>
    <t xml:space="preserve">Обеспечение проведения выборов и      </t>
  </si>
  <si>
    <t xml:space="preserve">референдумов                          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</si>
  <si>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</si>
  <si>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</si>
  <si>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</si>
  <si>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Национальная безопасность             </t>
  </si>
  <si>
    <t>и правоохранительная деятельность</t>
  </si>
  <si>
    <t xml:space="preserve">Органы внутренних дел                 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</si>
  <si>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</si>
  <si>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</si>
  <si>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</si>
  <si>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</si>
  <si>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</si>
  <si>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</si>
  <si>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</si>
  <si>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</si>
  <si>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 xml:space="preserve">Культура, кинематография и средства   </t>
  </si>
  <si>
    <t>массовой информации</t>
  </si>
  <si>
    <t>Культура</t>
  </si>
  <si>
    <t xml:space="preserve">Стационарная медицинская помощь       </t>
  </si>
  <si>
    <t xml:space="preserve">Амбулаторная помощь                   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</si>
  <si>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</si>
  <si>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</si>
  <si>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</si>
  <si>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</si>
  <si>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</si>
  <si>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</si>
  <si>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</si>
  <si>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</si>
  <si>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</si>
  <si>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</si>
  <si>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</si>
  <si>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</si>
  <si>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</si>
  <si>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</si>
  <si>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</si>
  <si>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</si>
  <si>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</si>
  <si>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</si>
  <si>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</si>
  <si>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</si>
  <si>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</si>
  <si>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</si>
  <si>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</si>
  <si>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0902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</si>
  <si>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</si>
  <si>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</si>
  <si>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</si>
  <si>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</si>
  <si>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</si>
  <si>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</si>
  <si>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</si>
  <si>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</si>
  <si>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</si>
  <si>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</si>
  <si>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</si>
  <si>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</si>
  <si>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0904</t>
  </si>
  <si>
    <t>Скорая медицинская помощь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</si>
  <si>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</si>
  <si>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</si>
  <si>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</si>
  <si>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</si>
  <si>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</si>
  <si>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</si>
  <si>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</si>
  <si>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</si>
  <si>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</si>
  <si>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</si>
  <si>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</si>
  <si>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</si>
  <si>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</si>
  <si>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</si>
  <si>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</si>
  <si>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</si>
  <si>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0405</t>
  </si>
  <si>
    <t xml:space="preserve">Сельское хозяйство и рыболовство                     </t>
  </si>
  <si>
    <t>план                   
2014 год</t>
  </si>
  <si>
    <t>103  00000 00 0000 000</t>
  </si>
  <si>
    <t xml:space="preserve"> 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</si>
  <si>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01.03.2015г.         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</si>
</sst>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b/>
      <sz val="7"/>
      <color indexed="8"/>
      <name val="Times New Roman Cyr"/>
      <family val="0"/>
    </font>
    <font>
      <sz val="7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/>
    </xf>
    <xf numFmtId="164" fontId="15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65" fontId="16" fillId="0" borderId="12" xfId="57" applyNumberFormat="1" applyFont="1" applyFill="1" applyBorder="1" applyAlignment="1">
      <alignment/>
    </xf>
    <xf numFmtId="0" fontId="14" fillId="0" borderId="12" xfId="0" applyFont="1" applyFill="1" applyBorder="1" applyAlignment="1">
      <alignment horizontal="justify" vertical="top" wrapText="1"/>
    </xf>
    <xf numFmtId="165" fontId="17" fillId="0" borderId="13" xfId="57" applyNumberFormat="1" applyFont="1" applyFill="1" applyBorder="1" applyAlignment="1">
      <alignment/>
    </xf>
    <xf numFmtId="165" fontId="14" fillId="0" borderId="12" xfId="57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5" fontId="17" fillId="0" borderId="12" xfId="57" applyNumberFormat="1" applyFont="1" applyFill="1" applyBorder="1" applyAlignment="1">
      <alignment/>
    </xf>
    <xf numFmtId="0" fontId="5" fillId="0" borderId="13" xfId="0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4" fillId="0" borderId="12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0" fontId="21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right"/>
    </xf>
    <xf numFmtId="165" fontId="4" fillId="0" borderId="12" xfId="57" applyNumberFormat="1" applyFont="1" applyFill="1" applyBorder="1" applyAlignment="1">
      <alignment horizontal="right"/>
    </xf>
    <xf numFmtId="164" fontId="19" fillId="0" borderId="12" xfId="57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 horizontal="right"/>
    </xf>
    <xf numFmtId="165" fontId="19" fillId="0" borderId="12" xfId="57" applyNumberFormat="1" applyFont="1" applyFill="1" applyBorder="1" applyAlignment="1">
      <alignment horizontal="right"/>
    </xf>
    <xf numFmtId="165" fontId="19" fillId="0" borderId="12" xfId="57" applyNumberFormat="1" applyFont="1" applyFill="1" applyBorder="1" applyAlignment="1">
      <alignment/>
    </xf>
    <xf numFmtId="49" fontId="22" fillId="0" borderId="12" xfId="0" applyNumberFormat="1" applyFont="1" applyBorder="1" applyAlignment="1">
      <alignment vertical="top" wrapText="1"/>
    </xf>
    <xf numFmtId="49" fontId="21" fillId="0" borderId="12" xfId="0" applyNumberFormat="1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justify" vertical="top" wrapText="1"/>
    </xf>
    <xf numFmtId="0" fontId="17" fillId="0" borderId="12" xfId="0" applyFont="1" applyBorder="1" applyAlignment="1">
      <alignment vertical="top" wrapText="1"/>
    </xf>
    <xf numFmtId="164" fontId="5" fillId="0" borderId="12" xfId="0" applyNumberFormat="1" applyFont="1" applyFill="1" applyBorder="1" applyAlignment="1">
      <alignment horizontal="right"/>
    </xf>
    <xf numFmtId="165" fontId="5" fillId="0" borderId="12" xfId="57" applyNumberFormat="1" applyFont="1" applyFill="1" applyBorder="1" applyAlignment="1">
      <alignment horizontal="right"/>
    </xf>
    <xf numFmtId="0" fontId="17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164" fontId="19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left" vertical="top" wrapText="1"/>
    </xf>
    <xf numFmtId="165" fontId="4" fillId="0" borderId="12" xfId="57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17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65" fontId="19" fillId="0" borderId="14" xfId="57" applyNumberFormat="1" applyFont="1" applyFill="1" applyBorder="1" applyAlignment="1">
      <alignment horizontal="right"/>
    </xf>
    <xf numFmtId="165" fontId="19" fillId="0" borderId="13" xfId="57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left" vertical="top" wrapText="1"/>
    </xf>
    <xf numFmtId="164" fontId="19" fillId="0" borderId="14" xfId="0" applyNumberFormat="1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right"/>
    </xf>
    <xf numFmtId="49" fontId="19" fillId="0" borderId="16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38"/>
  <sheetViews>
    <sheetView tabSelected="1" view="pageBreakPreview" zoomScaleSheetLayoutView="100" zoomScalePageLayoutView="0" workbookViewId="0" topLeftCell="B13">
      <selection activeCell="E127" sqref="E127"/>
    </sheetView>
  </sheetViews>
  <sheetFormatPr defaultColWidth="9.00390625" defaultRowHeight="12.75"/>
  <cols>
    <col min="1" max="1" width="1.37890625" style="1" hidden="1" customWidth="1"/>
    <col min="2" max="2" width="15.375" style="1" customWidth="1"/>
    <col min="3" max="3" width="51.75390625" style="16" customWidth="1"/>
    <col min="4" max="4" width="11.375" style="33" customWidth="1"/>
    <col min="5" max="5" width="13.25390625" style="33" customWidth="1"/>
    <col min="6" max="6" width="11.7539062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12.75">
      <c r="A9" s="9"/>
      <c r="B9" s="9" t="s">
        <v>213</v>
      </c>
      <c r="F9" s="3"/>
    </row>
    <row r="10" spans="2:6" ht="14.25" customHeight="1">
      <c r="B10" s="71" t="s">
        <v>214</v>
      </c>
      <c r="C10" s="72"/>
      <c r="D10" s="72"/>
      <c r="E10" s="72"/>
      <c r="F10" s="72"/>
    </row>
    <row r="11" spans="2:6" ht="22.5" customHeight="1">
      <c r="B11" s="72"/>
      <c r="C11" s="72"/>
      <c r="D11" s="72"/>
      <c r="E11" s="72"/>
      <c r="F11" s="72"/>
    </row>
    <row r="12" ht="13.5" customHeight="1" thickBot="1">
      <c r="F12" s="32" t="s">
        <v>55</v>
      </c>
    </row>
    <row r="13" spans="1:6" ht="12.75" customHeight="1">
      <c r="A13" s="4"/>
      <c r="B13" s="77" t="s">
        <v>5</v>
      </c>
      <c r="C13" s="78"/>
      <c r="D13" s="73" t="s">
        <v>211</v>
      </c>
      <c r="E13" s="73" t="s">
        <v>66</v>
      </c>
      <c r="F13" s="75" t="s">
        <v>6</v>
      </c>
    </row>
    <row r="14" spans="1:6" ht="42.75" customHeight="1" thickBot="1">
      <c r="A14" s="4"/>
      <c r="B14" s="79"/>
      <c r="C14" s="80"/>
      <c r="D14" s="74"/>
      <c r="E14" s="74"/>
      <c r="F14" s="76"/>
    </row>
    <row r="15" spans="2:6" ht="12.75">
      <c r="B15" s="8" t="s">
        <v>67</v>
      </c>
      <c r="C15" s="30" t="s">
        <v>7</v>
      </c>
      <c r="D15" s="27">
        <f>SUM(D16:D49)</f>
        <v>207596.2</v>
      </c>
      <c r="E15" s="27">
        <f>SUM(E16:E49)</f>
        <v>30298.000000000004</v>
      </c>
      <c r="F15" s="25">
        <f aca="true" t="shared" si="0" ref="F15:F26">E15/D15</f>
        <v>0.14594679478718783</v>
      </c>
    </row>
    <row r="16" spans="2:6" ht="12.75">
      <c r="B16" s="10" t="s">
        <v>61</v>
      </c>
      <c r="C16" s="17" t="s">
        <v>8</v>
      </c>
      <c r="D16" s="27">
        <v>120829.4</v>
      </c>
      <c r="E16" s="27">
        <v>15360.8</v>
      </c>
      <c r="F16" s="26">
        <f t="shared" si="0"/>
        <v>0.12712800030456164</v>
      </c>
    </row>
    <row r="17" spans="2:6" ht="12.75" hidden="1">
      <c r="B17" s="5" t="s">
        <v>9</v>
      </c>
      <c r="C17" s="17" t="s">
        <v>10</v>
      </c>
      <c r="D17" s="27"/>
      <c r="E17" s="27"/>
      <c r="F17" s="26" t="e">
        <f t="shared" si="0"/>
        <v>#DIV/0!</v>
      </c>
    </row>
    <row r="18" spans="2:6" ht="12.75" hidden="1">
      <c r="B18" s="5" t="s">
        <v>11</v>
      </c>
      <c r="C18" s="17" t="s">
        <v>3</v>
      </c>
      <c r="D18" s="27"/>
      <c r="E18" s="27"/>
      <c r="F18" s="26" t="e">
        <f t="shared" si="0"/>
        <v>#DIV/0!</v>
      </c>
    </row>
    <row r="19" spans="2:6" ht="25.5">
      <c r="B19" s="11" t="s">
        <v>212</v>
      </c>
      <c r="C19" s="17" t="s">
        <v>208</v>
      </c>
      <c r="D19" s="27">
        <v>1451.8</v>
      </c>
      <c r="E19" s="27">
        <v>199.3</v>
      </c>
      <c r="F19" s="26">
        <f t="shared" si="0"/>
        <v>0.13727786196445793</v>
      </c>
    </row>
    <row r="20" spans="2:6" ht="12.75">
      <c r="B20" s="11" t="s">
        <v>12</v>
      </c>
      <c r="C20" s="17" t="s">
        <v>13</v>
      </c>
      <c r="D20" s="27">
        <v>29871</v>
      </c>
      <c r="E20" s="27">
        <v>6965.1</v>
      </c>
      <c r="F20" s="26">
        <f t="shared" si="0"/>
        <v>0.2331726423621573</v>
      </c>
    </row>
    <row r="21" spans="2:6" ht="25.5" hidden="1">
      <c r="B21" s="5" t="s">
        <v>68</v>
      </c>
      <c r="C21" s="17" t="s">
        <v>14</v>
      </c>
      <c r="D21" s="27"/>
      <c r="E21" s="27"/>
      <c r="F21" s="26" t="e">
        <f t="shared" si="0"/>
        <v>#DIV/0!</v>
      </c>
    </row>
    <row r="22" spans="2:6" ht="12.75">
      <c r="B22" s="5" t="s">
        <v>15</v>
      </c>
      <c r="C22" s="17" t="s">
        <v>16</v>
      </c>
      <c r="D22" s="27">
        <v>19346</v>
      </c>
      <c r="E22" s="27">
        <v>2016.9</v>
      </c>
      <c r="F22" s="26">
        <f t="shared" si="0"/>
        <v>0.10425410937661532</v>
      </c>
    </row>
    <row r="23" spans="2:6" ht="12.75" hidden="1">
      <c r="B23" s="5" t="s">
        <v>69</v>
      </c>
      <c r="C23" s="18" t="s">
        <v>4</v>
      </c>
      <c r="D23" s="27"/>
      <c r="E23" s="27"/>
      <c r="F23" s="26" t="e">
        <f t="shared" si="0"/>
        <v>#DIV/0!</v>
      </c>
    </row>
    <row r="24" spans="2:6" ht="12.75" hidden="1">
      <c r="B24" s="5" t="s">
        <v>70</v>
      </c>
      <c r="C24" s="18" t="s">
        <v>17</v>
      </c>
      <c r="D24" s="34"/>
      <c r="E24" s="34"/>
      <c r="F24" s="26" t="e">
        <f t="shared" si="0"/>
        <v>#DIV/0!</v>
      </c>
    </row>
    <row r="25" spans="2:6" ht="12.75">
      <c r="B25" s="5" t="s">
        <v>18</v>
      </c>
      <c r="C25" s="17" t="s">
        <v>19</v>
      </c>
      <c r="D25" s="27">
        <v>14000</v>
      </c>
      <c r="E25" s="27">
        <v>1505.4</v>
      </c>
      <c r="F25" s="26">
        <f t="shared" si="0"/>
        <v>0.10752857142857143</v>
      </c>
    </row>
    <row r="26" spans="2:6" ht="25.5" hidden="1">
      <c r="B26" s="5" t="s">
        <v>71</v>
      </c>
      <c r="C26" s="17" t="s">
        <v>20</v>
      </c>
      <c r="D26" s="27"/>
      <c r="E26" s="27"/>
      <c r="F26" s="26" t="e">
        <f t="shared" si="0"/>
        <v>#DIV/0!</v>
      </c>
    </row>
    <row r="27" spans="2:6" ht="25.5" hidden="1">
      <c r="B27" s="5" t="s">
        <v>64</v>
      </c>
      <c r="C27" s="17" t="s">
        <v>63</v>
      </c>
      <c r="D27" s="27"/>
      <c r="E27" s="27"/>
      <c r="F27" s="26">
        <v>0</v>
      </c>
    </row>
    <row r="28" spans="2:6" ht="38.25" hidden="1">
      <c r="B28" s="12" t="s">
        <v>72</v>
      </c>
      <c r="C28" s="17" t="s">
        <v>73</v>
      </c>
      <c r="D28" s="27"/>
      <c r="E28" s="27"/>
      <c r="F28" s="26" t="e">
        <f>E28/D28</f>
        <v>#DIV/0!</v>
      </c>
    </row>
    <row r="29" spans="2:6" ht="28.5" customHeight="1" hidden="1">
      <c r="B29" s="12" t="s">
        <v>74</v>
      </c>
      <c r="C29" s="19" t="s">
        <v>75</v>
      </c>
      <c r="D29" s="27"/>
      <c r="E29" s="27"/>
      <c r="F29" s="26" t="e">
        <f>E29/D29</f>
        <v>#DIV/0!</v>
      </c>
    </row>
    <row r="30" spans="2:6" ht="38.25">
      <c r="B30" s="5" t="s">
        <v>21</v>
      </c>
      <c r="C30" s="17" t="s">
        <v>113</v>
      </c>
      <c r="D30" s="27">
        <v>0</v>
      </c>
      <c r="E30" s="27">
        <v>0</v>
      </c>
      <c r="F30" s="26">
        <v>0</v>
      </c>
    </row>
    <row r="31" spans="2:6" ht="25.5" hidden="1">
      <c r="B31" s="5" t="s">
        <v>76</v>
      </c>
      <c r="C31" s="31" t="s">
        <v>77</v>
      </c>
      <c r="D31" s="27"/>
      <c r="E31" s="27"/>
      <c r="F31" s="26">
        <v>0</v>
      </c>
    </row>
    <row r="32" spans="2:6" ht="25.5" hidden="1">
      <c r="B32" s="5" t="s">
        <v>78</v>
      </c>
      <c r="C32" s="17" t="s">
        <v>79</v>
      </c>
      <c r="D32" s="27"/>
      <c r="E32" s="27"/>
      <c r="F32" s="26">
        <v>0</v>
      </c>
    </row>
    <row r="33" spans="2:6" ht="12.75">
      <c r="B33" s="5" t="s">
        <v>22</v>
      </c>
      <c r="C33" s="17" t="s">
        <v>80</v>
      </c>
      <c r="D33" s="27">
        <v>12160</v>
      </c>
      <c r="E33" s="27">
        <v>2819.4</v>
      </c>
      <c r="F33" s="26">
        <f>E33/D33</f>
        <v>0.23185855263157895</v>
      </c>
    </row>
    <row r="34" spans="2:6" ht="25.5" hidden="1">
      <c r="B34" s="5" t="s">
        <v>23</v>
      </c>
      <c r="C34" s="17" t="s">
        <v>24</v>
      </c>
      <c r="D34" s="27"/>
      <c r="E34" s="27"/>
      <c r="F34" s="26" t="e">
        <f>E34/D34</f>
        <v>#DIV/0!</v>
      </c>
    </row>
    <row r="35" spans="2:6" s="2" customFormat="1" ht="12.75" hidden="1">
      <c r="B35" s="5" t="s">
        <v>95</v>
      </c>
      <c r="C35" s="24" t="s">
        <v>112</v>
      </c>
      <c r="D35" s="27"/>
      <c r="E35" s="27"/>
      <c r="F35" s="26" t="e">
        <f>E35/D35</f>
        <v>#DIV/0!</v>
      </c>
    </row>
    <row r="36" spans="2:6" s="2" customFormat="1" ht="12.75" hidden="1">
      <c r="B36" s="5" t="s">
        <v>117</v>
      </c>
      <c r="C36" s="24" t="s">
        <v>118</v>
      </c>
      <c r="D36" s="27"/>
      <c r="E36" s="27"/>
      <c r="F36" s="26" t="e">
        <f>E36/D36</f>
        <v>#DIV/0!</v>
      </c>
    </row>
    <row r="37" spans="2:6" s="2" customFormat="1" ht="12.75" hidden="1">
      <c r="B37" s="5" t="s">
        <v>94</v>
      </c>
      <c r="C37" s="17" t="s">
        <v>101</v>
      </c>
      <c r="D37" s="27"/>
      <c r="E37" s="27"/>
      <c r="F37" s="26" t="e">
        <f>E37/D37</f>
        <v>#DIV/0!</v>
      </c>
    </row>
    <row r="38" spans="2:6" ht="12.75" hidden="1">
      <c r="B38" s="37" t="s">
        <v>111</v>
      </c>
      <c r="C38" s="17" t="s">
        <v>102</v>
      </c>
      <c r="D38" s="27"/>
      <c r="E38" s="27"/>
      <c r="F38" s="26" t="e">
        <f aca="true" t="shared" si="1" ref="F38:F48">E38/D38</f>
        <v>#DIV/0!</v>
      </c>
    </row>
    <row r="39" spans="2:6" s="6" customFormat="1" ht="12.75" hidden="1">
      <c r="B39" s="37" t="s">
        <v>111</v>
      </c>
      <c r="C39" s="17" t="s">
        <v>103</v>
      </c>
      <c r="D39" s="27"/>
      <c r="E39" s="27"/>
      <c r="F39" s="26" t="e">
        <f t="shared" si="1"/>
        <v>#DIV/0!</v>
      </c>
    </row>
    <row r="40" spans="2:6" s="6" customFormat="1" ht="25.5">
      <c r="B40" s="13" t="s">
        <v>62</v>
      </c>
      <c r="C40" s="17" t="s">
        <v>25</v>
      </c>
      <c r="D40" s="27">
        <v>578</v>
      </c>
      <c r="E40" s="27">
        <v>99.8</v>
      </c>
      <c r="F40" s="26">
        <f>E40/D40</f>
        <v>0.1726643598615917</v>
      </c>
    </row>
    <row r="41" spans="2:6" s="6" customFormat="1" ht="12.75" hidden="1">
      <c r="B41" s="5" t="s">
        <v>26</v>
      </c>
      <c r="C41" s="17" t="s">
        <v>27</v>
      </c>
      <c r="D41" s="27"/>
      <c r="E41" s="27"/>
      <c r="F41" s="26" t="e">
        <f>E41/D41</f>
        <v>#DIV/0!</v>
      </c>
    </row>
    <row r="42" spans="2:6" ht="25.5">
      <c r="B42" s="14" t="s">
        <v>82</v>
      </c>
      <c r="C42" s="20" t="s">
        <v>83</v>
      </c>
      <c r="D42" s="34">
        <v>50</v>
      </c>
      <c r="E42" s="34">
        <v>113.4</v>
      </c>
      <c r="F42" s="26">
        <v>0</v>
      </c>
    </row>
    <row r="43" spans="2:6" ht="38.25" hidden="1">
      <c r="B43" s="14" t="s">
        <v>81</v>
      </c>
      <c r="C43" s="20" t="s">
        <v>84</v>
      </c>
      <c r="D43" s="34"/>
      <c r="E43" s="27"/>
      <c r="F43" s="26">
        <v>0</v>
      </c>
    </row>
    <row r="44" spans="2:6" ht="25.5">
      <c r="B44" s="5" t="s">
        <v>28</v>
      </c>
      <c r="C44" s="17" t="s">
        <v>29</v>
      </c>
      <c r="D44" s="27">
        <v>5500</v>
      </c>
      <c r="E44" s="27">
        <v>565.7</v>
      </c>
      <c r="F44" s="26">
        <f>E44/D44</f>
        <v>0.10285454545454546</v>
      </c>
    </row>
    <row r="45" spans="2:6" ht="12.75" hidden="1">
      <c r="B45" s="5"/>
      <c r="C45" s="17" t="s">
        <v>96</v>
      </c>
      <c r="D45" s="27"/>
      <c r="E45" s="27"/>
      <c r="F45" s="26" t="e">
        <f t="shared" si="1"/>
        <v>#DIV/0!</v>
      </c>
    </row>
    <row r="46" spans="2:6" ht="12.75" hidden="1">
      <c r="B46" s="5"/>
      <c r="C46" s="17" t="s">
        <v>97</v>
      </c>
      <c r="D46" s="27"/>
      <c r="E46" s="27"/>
      <c r="F46" s="26" t="e">
        <f t="shared" si="1"/>
        <v>#DIV/0!</v>
      </c>
    </row>
    <row r="47" spans="2:6" ht="12.75">
      <c r="B47" s="5" t="s">
        <v>85</v>
      </c>
      <c r="C47" s="17" t="s">
        <v>86</v>
      </c>
      <c r="D47" s="27">
        <v>0</v>
      </c>
      <c r="E47" s="27">
        <v>0</v>
      </c>
      <c r="F47" s="26">
        <v>0</v>
      </c>
    </row>
    <row r="48" spans="2:6" ht="12.75">
      <c r="B48" s="5" t="s">
        <v>30</v>
      </c>
      <c r="C48" s="17" t="s">
        <v>31</v>
      </c>
      <c r="D48" s="27">
        <v>3810</v>
      </c>
      <c r="E48" s="27">
        <v>600</v>
      </c>
      <c r="F48" s="26">
        <f t="shared" si="1"/>
        <v>0.15748031496062992</v>
      </c>
    </row>
    <row r="49" spans="2:6" ht="25.5">
      <c r="B49" s="5" t="s">
        <v>65</v>
      </c>
      <c r="C49" s="17" t="s">
        <v>115</v>
      </c>
      <c r="D49" s="27">
        <v>0</v>
      </c>
      <c r="E49" s="27">
        <v>52.2</v>
      </c>
      <c r="F49" s="26">
        <v>0</v>
      </c>
    </row>
    <row r="50" spans="2:6" ht="12.75">
      <c r="B50" s="5" t="s">
        <v>87</v>
      </c>
      <c r="C50" s="17" t="s">
        <v>116</v>
      </c>
      <c r="D50" s="27"/>
      <c r="E50" s="27"/>
      <c r="F50" s="26">
        <v>0</v>
      </c>
    </row>
    <row r="51" spans="2:6" ht="12.75">
      <c r="B51" s="7" t="s">
        <v>32</v>
      </c>
      <c r="C51" s="22" t="s">
        <v>114</v>
      </c>
      <c r="D51" s="28">
        <v>647741.4</v>
      </c>
      <c r="E51" s="28">
        <v>64087.9</v>
      </c>
      <c r="F51" s="29">
        <f aca="true" t="shared" si="2" ref="F51:F63">E51/D51</f>
        <v>0.09894056486122393</v>
      </c>
    </row>
    <row r="52" spans="2:6" ht="38.25" hidden="1">
      <c r="B52" s="35" t="s">
        <v>33</v>
      </c>
      <c r="C52" s="36" t="s">
        <v>34</v>
      </c>
      <c r="D52" s="28"/>
      <c r="E52" s="28"/>
      <c r="F52" s="29" t="e">
        <f t="shared" si="2"/>
        <v>#DIV/0!</v>
      </c>
    </row>
    <row r="53" spans="2:6" ht="25.5" hidden="1">
      <c r="B53" s="5" t="s">
        <v>35</v>
      </c>
      <c r="C53" s="17" t="s">
        <v>36</v>
      </c>
      <c r="D53" s="27"/>
      <c r="E53" s="27"/>
      <c r="F53" s="26" t="e">
        <f t="shared" si="2"/>
        <v>#DIV/0!</v>
      </c>
    </row>
    <row r="54" spans="2:6" ht="25.5" hidden="1">
      <c r="B54" s="5" t="s">
        <v>88</v>
      </c>
      <c r="C54" s="17" t="s">
        <v>37</v>
      </c>
      <c r="D54" s="27"/>
      <c r="E54" s="27"/>
      <c r="F54" s="26" t="e">
        <f t="shared" si="2"/>
        <v>#DIV/0!</v>
      </c>
    </row>
    <row r="55" spans="2:6" ht="25.5" hidden="1">
      <c r="B55" s="5" t="s">
        <v>107</v>
      </c>
      <c r="C55" s="17" t="s">
        <v>108</v>
      </c>
      <c r="D55" s="27"/>
      <c r="E55" s="27"/>
      <c r="F55" s="26">
        <v>0</v>
      </c>
    </row>
    <row r="56" spans="2:6" ht="25.5" hidden="1">
      <c r="B56" s="5" t="s">
        <v>38</v>
      </c>
      <c r="C56" s="17" t="s">
        <v>89</v>
      </c>
      <c r="D56" s="27"/>
      <c r="E56" s="27"/>
      <c r="F56" s="26" t="e">
        <f t="shared" si="2"/>
        <v>#DIV/0!</v>
      </c>
    </row>
    <row r="57" spans="2:6" ht="12.75" customHeight="1" hidden="1">
      <c r="B57" s="5" t="s">
        <v>110</v>
      </c>
      <c r="C57" s="17" t="s">
        <v>109</v>
      </c>
      <c r="D57" s="27"/>
      <c r="E57" s="27"/>
      <c r="F57" s="26" t="e">
        <f>E57/D57</f>
        <v>#DIV/0!</v>
      </c>
    </row>
    <row r="58" spans="2:6" ht="12.75" customHeight="1" hidden="1">
      <c r="B58" s="5" t="s">
        <v>98</v>
      </c>
      <c r="C58" s="17" t="s">
        <v>39</v>
      </c>
      <c r="D58" s="27"/>
      <c r="E58" s="27"/>
      <c r="F58" s="26" t="e">
        <f t="shared" si="2"/>
        <v>#DIV/0!</v>
      </c>
    </row>
    <row r="59" spans="2:6" ht="12.75" hidden="1">
      <c r="B59" s="5" t="s">
        <v>99</v>
      </c>
      <c r="C59" s="17" t="s">
        <v>100</v>
      </c>
      <c r="D59" s="27"/>
      <c r="E59" s="27"/>
      <c r="F59" s="26" t="e">
        <f t="shared" si="2"/>
        <v>#DIV/0!</v>
      </c>
    </row>
    <row r="60" spans="2:6" ht="12.75" hidden="1">
      <c r="B60" s="5" t="s">
        <v>119</v>
      </c>
      <c r="C60" s="17" t="s">
        <v>120</v>
      </c>
      <c r="D60" s="27"/>
      <c r="E60" s="27"/>
      <c r="F60" s="26" t="e">
        <f t="shared" si="2"/>
        <v>#DIV/0!</v>
      </c>
    </row>
    <row r="61" spans="2:6" ht="25.5" hidden="1">
      <c r="B61" s="5" t="s">
        <v>90</v>
      </c>
      <c r="C61" s="17" t="s">
        <v>91</v>
      </c>
      <c r="D61" s="27"/>
      <c r="E61" s="27"/>
      <c r="F61" s="26">
        <v>0</v>
      </c>
    </row>
    <row r="62" spans="2:6" ht="25.5">
      <c r="B62" s="7" t="s">
        <v>40</v>
      </c>
      <c r="C62" s="22" t="s">
        <v>41</v>
      </c>
      <c r="D62" s="28">
        <v>0</v>
      </c>
      <c r="E62" s="28">
        <v>0</v>
      </c>
      <c r="F62" s="29">
        <v>0</v>
      </c>
    </row>
    <row r="63" spans="2:6" ht="12.75">
      <c r="B63" s="5"/>
      <c r="C63" s="17" t="s">
        <v>1</v>
      </c>
      <c r="D63" s="28">
        <f>D15+D51+D62</f>
        <v>855337.6000000001</v>
      </c>
      <c r="E63" s="28">
        <f>E15+E51+E62</f>
        <v>94385.90000000001</v>
      </c>
      <c r="F63" s="29">
        <f t="shared" si="2"/>
        <v>0.11034929365901838</v>
      </c>
    </row>
    <row r="64" spans="2:6" ht="18.75">
      <c r="B64" s="38"/>
      <c r="C64" s="21" t="s">
        <v>165</v>
      </c>
      <c r="D64" s="23"/>
      <c r="E64" s="15"/>
      <c r="F64" s="23"/>
    </row>
    <row r="65" spans="2:6" ht="12.75">
      <c r="B65" s="54" t="s">
        <v>42</v>
      </c>
      <c r="C65" s="44" t="s">
        <v>121</v>
      </c>
      <c r="D65" s="50">
        <f>+D66+D69+D74+D75+D79+D81+D83</f>
        <v>60258</v>
      </c>
      <c r="E65" s="50">
        <f>+E66+E69+E74+E75+E79+E81+E83</f>
        <v>5064.4</v>
      </c>
      <c r="F65" s="53">
        <f>E65/D65</f>
        <v>0.08404527199707922</v>
      </c>
    </row>
    <row r="66" spans="2:6" ht="12.75">
      <c r="B66" s="66" t="s">
        <v>166</v>
      </c>
      <c r="C66" s="46" t="s">
        <v>122</v>
      </c>
      <c r="D66" s="69">
        <v>1066.1</v>
      </c>
      <c r="E66" s="70">
        <v>112.6</v>
      </c>
      <c r="F66" s="67">
        <f>E66/D66</f>
        <v>0.10561860988650221</v>
      </c>
    </row>
    <row r="67" spans="2:6" ht="12.75">
      <c r="B67" s="66"/>
      <c r="C67" s="47" t="s">
        <v>123</v>
      </c>
      <c r="D67" s="69"/>
      <c r="E67" s="70"/>
      <c r="F67" s="67"/>
    </row>
    <row r="68" spans="2:6" ht="12.75">
      <c r="B68" s="66"/>
      <c r="C68" s="47" t="s">
        <v>124</v>
      </c>
      <c r="D68" s="69"/>
      <c r="E68" s="70"/>
      <c r="F68" s="67"/>
    </row>
    <row r="69" spans="2:6" ht="12.75">
      <c r="B69" s="66" t="s">
        <v>161</v>
      </c>
      <c r="C69" s="46" t="s">
        <v>125</v>
      </c>
      <c r="D69" s="69">
        <v>4673.6</v>
      </c>
      <c r="E69" s="70">
        <v>345.4</v>
      </c>
      <c r="F69" s="67">
        <f>E69/D69</f>
        <v>0.07390448476549126</v>
      </c>
    </row>
    <row r="70" spans="2:6" ht="12.75">
      <c r="B70" s="66"/>
      <c r="C70" s="47" t="s">
        <v>126</v>
      </c>
      <c r="D70" s="69"/>
      <c r="E70" s="70"/>
      <c r="F70" s="67"/>
    </row>
    <row r="71" spans="2:6" ht="12.75">
      <c r="B71" s="66"/>
      <c r="C71" s="47" t="s">
        <v>127</v>
      </c>
      <c r="D71" s="69"/>
      <c r="E71" s="70"/>
      <c r="F71" s="67"/>
    </row>
    <row r="72" spans="2:6" ht="18" customHeight="1">
      <c r="B72" s="66"/>
      <c r="C72" s="47" t="s">
        <v>128</v>
      </c>
      <c r="D72" s="69"/>
      <c r="E72" s="70"/>
      <c r="F72" s="67"/>
    </row>
    <row r="73" spans="2:6" ht="12.75">
      <c r="B73" s="66"/>
      <c r="C73" s="45" t="s">
        <v>129</v>
      </c>
      <c r="D73" s="69"/>
      <c r="E73" s="70"/>
      <c r="F73" s="67"/>
    </row>
    <row r="74" spans="2:6" ht="38.25">
      <c r="B74" s="41" t="s">
        <v>57</v>
      </c>
      <c r="C74" s="47" t="s">
        <v>167</v>
      </c>
      <c r="D74" s="48">
        <v>24809.3</v>
      </c>
      <c r="E74" s="48">
        <v>2232.6</v>
      </c>
      <c r="F74" s="49">
        <f>E74/D74</f>
        <v>0.08999044713071308</v>
      </c>
    </row>
    <row r="75" spans="2:6" ht="12.75">
      <c r="B75" s="66" t="s">
        <v>162</v>
      </c>
      <c r="C75" s="46" t="s">
        <v>130</v>
      </c>
      <c r="D75" s="69">
        <v>8950.7</v>
      </c>
      <c r="E75" s="70">
        <v>1090.4</v>
      </c>
      <c r="F75" s="67">
        <f>E75/D75</f>
        <v>0.12182287418861094</v>
      </c>
    </row>
    <row r="76" spans="2:6" ht="12.75">
      <c r="B76" s="66"/>
      <c r="C76" s="47" t="s">
        <v>131</v>
      </c>
      <c r="D76" s="69"/>
      <c r="E76" s="70"/>
      <c r="F76" s="67"/>
    </row>
    <row r="77" spans="2:6" ht="12.75">
      <c r="B77" s="66"/>
      <c r="C77" s="47" t="s">
        <v>132</v>
      </c>
      <c r="D77" s="69"/>
      <c r="E77" s="70"/>
      <c r="F77" s="67"/>
    </row>
    <row r="78" spans="2:6" ht="12.75">
      <c r="B78" s="66"/>
      <c r="C78" s="47" t="s">
        <v>133</v>
      </c>
      <c r="D78" s="69"/>
      <c r="E78" s="70"/>
      <c r="F78" s="67"/>
    </row>
    <row r="79" spans="2:6" ht="12.75">
      <c r="B79" s="66" t="s">
        <v>163</v>
      </c>
      <c r="C79" s="46" t="s">
        <v>134</v>
      </c>
      <c r="D79" s="69">
        <v>4000</v>
      </c>
      <c r="E79" s="70"/>
      <c r="F79" s="67">
        <v>0</v>
      </c>
    </row>
    <row r="80" spans="2:6" ht="12.75">
      <c r="B80" s="66"/>
      <c r="C80" s="45" t="s">
        <v>135</v>
      </c>
      <c r="D80" s="69"/>
      <c r="E80" s="70"/>
      <c r="F80" s="67"/>
    </row>
    <row r="81" spans="2:6" ht="12.75">
      <c r="B81" s="66" t="s">
        <v>164</v>
      </c>
      <c r="C81" s="84" t="s">
        <v>136</v>
      </c>
      <c r="D81" s="69">
        <v>5000</v>
      </c>
      <c r="E81" s="70">
        <v>0</v>
      </c>
      <c r="F81" s="67">
        <f>E81/D81</f>
        <v>0</v>
      </c>
    </row>
    <row r="82" spans="2:6" ht="12.75">
      <c r="B82" s="66"/>
      <c r="C82" s="85"/>
      <c r="D82" s="69"/>
      <c r="E82" s="70"/>
      <c r="F82" s="67"/>
    </row>
    <row r="83" spans="2:6" ht="12.75">
      <c r="B83" s="42" t="s">
        <v>185</v>
      </c>
      <c r="C83" s="40" t="s">
        <v>137</v>
      </c>
      <c r="D83" s="48">
        <v>11758.3</v>
      </c>
      <c r="E83" s="48">
        <v>1283.4</v>
      </c>
      <c r="F83" s="49">
        <f aca="true" t="shared" si="3" ref="F83:F89">E83/D83</f>
        <v>0.10914843132085422</v>
      </c>
    </row>
    <row r="84" spans="2:6" ht="12.75">
      <c r="B84" s="55" t="s">
        <v>92</v>
      </c>
      <c r="C84" s="39" t="s">
        <v>93</v>
      </c>
      <c r="D84" s="51">
        <f>+D85</f>
        <v>900.6</v>
      </c>
      <c r="E84" s="51">
        <f>+E85</f>
        <v>82.9</v>
      </c>
      <c r="F84" s="52">
        <f t="shared" si="3"/>
        <v>0.09204974461470132</v>
      </c>
    </row>
    <row r="85" spans="2:6" ht="12.75">
      <c r="B85" s="42" t="s">
        <v>104</v>
      </c>
      <c r="C85" s="46" t="s">
        <v>138</v>
      </c>
      <c r="D85" s="48">
        <v>900.6</v>
      </c>
      <c r="E85" s="48">
        <v>82.9</v>
      </c>
      <c r="F85" s="49">
        <f t="shared" si="3"/>
        <v>0.09204974461470132</v>
      </c>
    </row>
    <row r="86" spans="2:6" ht="12.75">
      <c r="B86" s="90" t="s">
        <v>43</v>
      </c>
      <c r="C86" s="44" t="s">
        <v>139</v>
      </c>
      <c r="D86" s="69">
        <f>+D88+D89+D90</f>
        <v>2748</v>
      </c>
      <c r="E86" s="69">
        <f>+E88+E89+E90</f>
        <v>156.7</v>
      </c>
      <c r="F86" s="67">
        <f t="shared" si="3"/>
        <v>0.05702328966521106</v>
      </c>
    </row>
    <row r="87" spans="2:6" ht="12.75">
      <c r="B87" s="90"/>
      <c r="C87" s="56" t="s">
        <v>140</v>
      </c>
      <c r="D87" s="69"/>
      <c r="E87" s="69"/>
      <c r="F87" s="67"/>
    </row>
    <row r="88" spans="2:6" ht="12.75">
      <c r="B88" s="42" t="s">
        <v>54</v>
      </c>
      <c r="C88" s="45" t="s">
        <v>141</v>
      </c>
      <c r="D88" s="48">
        <v>0</v>
      </c>
      <c r="E88" s="48">
        <v>0</v>
      </c>
      <c r="F88" s="49">
        <v>0</v>
      </c>
    </row>
    <row r="89" spans="2:6" ht="25.5">
      <c r="B89" s="42" t="s">
        <v>187</v>
      </c>
      <c r="C89" s="47" t="s">
        <v>186</v>
      </c>
      <c r="D89" s="48">
        <v>1545.4</v>
      </c>
      <c r="E89" s="48">
        <v>0</v>
      </c>
      <c r="F89" s="49">
        <f t="shared" si="3"/>
        <v>0</v>
      </c>
    </row>
    <row r="90" spans="2:6" ht="12.75">
      <c r="B90" s="42" t="s">
        <v>168</v>
      </c>
      <c r="C90" s="40" t="s">
        <v>142</v>
      </c>
      <c r="D90" s="48">
        <v>1202.6</v>
      </c>
      <c r="E90" s="48">
        <v>156.7</v>
      </c>
      <c r="F90" s="49">
        <f>E90/D90</f>
        <v>0.13030101446865125</v>
      </c>
    </row>
    <row r="91" spans="1:6" ht="12.75">
      <c r="A91" s="1">
        <v>79</v>
      </c>
      <c r="B91" s="58" t="s">
        <v>44</v>
      </c>
      <c r="C91" s="39" t="s">
        <v>56</v>
      </c>
      <c r="D91" s="48">
        <f>+D92+D93+D94+D96+D95</f>
        <v>54817.09999999999</v>
      </c>
      <c r="E91" s="48">
        <f>+E92+E93+E94+E96+E95</f>
        <v>1175.7</v>
      </c>
      <c r="F91" s="49">
        <f aca="true" t="shared" si="4" ref="F91:F105">E91/D91</f>
        <v>0.02144768694440239</v>
      </c>
    </row>
    <row r="92" spans="1:6" ht="12.75">
      <c r="A92" s="1">
        <v>80</v>
      </c>
      <c r="B92" s="43" t="s">
        <v>169</v>
      </c>
      <c r="C92" s="40" t="s">
        <v>143</v>
      </c>
      <c r="D92" s="48">
        <v>256.9</v>
      </c>
      <c r="E92" s="48">
        <v>0</v>
      </c>
      <c r="F92" s="49">
        <f t="shared" si="4"/>
        <v>0</v>
      </c>
    </row>
    <row r="93" spans="1:6" ht="12.75">
      <c r="A93" s="1">
        <v>81</v>
      </c>
      <c r="B93" s="43" t="s">
        <v>209</v>
      </c>
      <c r="C93" s="40" t="s">
        <v>210</v>
      </c>
      <c r="D93" s="48">
        <v>601</v>
      </c>
      <c r="E93" s="48">
        <v>0</v>
      </c>
      <c r="F93" s="49">
        <v>0</v>
      </c>
    </row>
    <row r="94" spans="1:6" ht="12.75">
      <c r="A94" s="1">
        <v>82</v>
      </c>
      <c r="B94" s="43" t="s">
        <v>45</v>
      </c>
      <c r="C94" s="40" t="s">
        <v>144</v>
      </c>
      <c r="D94" s="48">
        <v>9643.8</v>
      </c>
      <c r="E94" s="48">
        <v>806.9</v>
      </c>
      <c r="F94" s="49">
        <f t="shared" si="4"/>
        <v>0.08367033741885979</v>
      </c>
    </row>
    <row r="95" spans="2:6" ht="12.75">
      <c r="B95" s="43" t="s">
        <v>206</v>
      </c>
      <c r="C95" s="40" t="s">
        <v>207</v>
      </c>
      <c r="D95" s="48">
        <v>40985.7</v>
      </c>
      <c r="E95" s="48">
        <v>150.5</v>
      </c>
      <c r="F95" s="49">
        <f t="shared" si="4"/>
        <v>0.0036720124336048917</v>
      </c>
    </row>
    <row r="96" spans="2:6" ht="18" customHeight="1">
      <c r="B96" s="42" t="s">
        <v>105</v>
      </c>
      <c r="C96" s="40" t="s">
        <v>58</v>
      </c>
      <c r="D96" s="48">
        <v>3329.7</v>
      </c>
      <c r="E96" s="48">
        <v>218.3</v>
      </c>
      <c r="F96" s="49">
        <f t="shared" si="4"/>
        <v>0.065561461993573</v>
      </c>
    </row>
    <row r="97" spans="2:6" ht="12.75">
      <c r="B97" s="57" t="s">
        <v>46</v>
      </c>
      <c r="C97" s="39" t="s">
        <v>0</v>
      </c>
      <c r="D97" s="48">
        <f>+D98+D99+D100+D101</f>
        <v>43780.7</v>
      </c>
      <c r="E97" s="48">
        <f>+E98+E99+E100+E101</f>
        <v>3119.3</v>
      </c>
      <c r="F97" s="49">
        <f t="shared" si="4"/>
        <v>0.07124828977152034</v>
      </c>
    </row>
    <row r="98" spans="2:6" ht="12.75">
      <c r="B98" s="42" t="s">
        <v>47</v>
      </c>
      <c r="C98" s="40" t="s">
        <v>145</v>
      </c>
      <c r="D98" s="48">
        <v>6531.5</v>
      </c>
      <c r="E98" s="48">
        <v>725.1</v>
      </c>
      <c r="F98" s="49">
        <f t="shared" si="4"/>
        <v>0.11101584628339585</v>
      </c>
    </row>
    <row r="99" spans="2:6" ht="12.75">
      <c r="B99" s="42" t="s">
        <v>48</v>
      </c>
      <c r="C99" s="40" t="s">
        <v>146</v>
      </c>
      <c r="D99" s="48">
        <v>9317.8</v>
      </c>
      <c r="E99" s="48">
        <v>0</v>
      </c>
      <c r="F99" s="49">
        <f t="shared" si="4"/>
        <v>0</v>
      </c>
    </row>
    <row r="100" spans="2:6" ht="12.75">
      <c r="B100" s="42" t="s">
        <v>188</v>
      </c>
      <c r="C100" s="40" t="s">
        <v>189</v>
      </c>
      <c r="D100" s="65">
        <v>15305.6</v>
      </c>
      <c r="E100" s="48">
        <v>1297</v>
      </c>
      <c r="F100" s="49">
        <f t="shared" si="4"/>
        <v>0.08474022579970729</v>
      </c>
    </row>
    <row r="101" spans="2:6" ht="14.25" customHeight="1">
      <c r="B101" s="42" t="s">
        <v>106</v>
      </c>
      <c r="C101" s="40" t="s">
        <v>170</v>
      </c>
      <c r="D101" s="48">
        <v>12625.8</v>
      </c>
      <c r="E101" s="48">
        <v>1097.2</v>
      </c>
      <c r="F101" s="49">
        <f t="shared" si="4"/>
        <v>0.08690142406817787</v>
      </c>
    </row>
    <row r="102" spans="2:6" ht="12.75">
      <c r="B102" s="57" t="s">
        <v>49</v>
      </c>
      <c r="C102" s="39" t="s">
        <v>2</v>
      </c>
      <c r="D102" s="51">
        <f>+D103+D104+D105+D106</f>
        <v>560866.4</v>
      </c>
      <c r="E102" s="51">
        <f>+E103+E104+E105+E106</f>
        <v>59909.700000000004</v>
      </c>
      <c r="F102" s="49">
        <f t="shared" si="4"/>
        <v>0.10681634699457838</v>
      </c>
    </row>
    <row r="103" spans="2:6" ht="12.75">
      <c r="B103" s="42" t="s">
        <v>171</v>
      </c>
      <c r="C103" s="40" t="s">
        <v>147</v>
      </c>
      <c r="D103" s="48">
        <v>207588</v>
      </c>
      <c r="E103" s="48">
        <v>23150.8</v>
      </c>
      <c r="F103" s="49">
        <f t="shared" si="4"/>
        <v>0.11152282405534038</v>
      </c>
    </row>
    <row r="104" spans="2:6" ht="12.75">
      <c r="B104" s="42" t="s">
        <v>172</v>
      </c>
      <c r="C104" s="40" t="s">
        <v>148</v>
      </c>
      <c r="D104" s="48">
        <v>297186.2</v>
      </c>
      <c r="E104" s="48">
        <v>32561.5</v>
      </c>
      <c r="F104" s="49">
        <f t="shared" si="4"/>
        <v>0.1095659892686807</v>
      </c>
    </row>
    <row r="105" spans="2:6" ht="12.75">
      <c r="B105" s="42" t="s">
        <v>173</v>
      </c>
      <c r="C105" s="40" t="s">
        <v>174</v>
      </c>
      <c r="D105" s="48">
        <v>20901.3</v>
      </c>
      <c r="E105" s="48">
        <v>783.3</v>
      </c>
      <c r="F105" s="49">
        <f t="shared" si="4"/>
        <v>0.03747613784788506</v>
      </c>
    </row>
    <row r="106" spans="2:6" ht="12.75">
      <c r="B106" s="42" t="s">
        <v>59</v>
      </c>
      <c r="C106" s="46" t="s">
        <v>149</v>
      </c>
      <c r="D106" s="48">
        <v>35190.9</v>
      </c>
      <c r="E106" s="48">
        <v>3414.1</v>
      </c>
      <c r="F106" s="49">
        <f>E106/D106</f>
        <v>0.09701655825795873</v>
      </c>
    </row>
    <row r="107" spans="2:6" ht="12.75">
      <c r="B107" s="86" t="s">
        <v>50</v>
      </c>
      <c r="C107" s="44" t="s">
        <v>150</v>
      </c>
      <c r="D107" s="88">
        <f>+D109+D110</f>
        <v>40254.399999999994</v>
      </c>
      <c r="E107" s="88">
        <f>+E109+E110</f>
        <v>3683.6000000000004</v>
      </c>
      <c r="F107" s="81">
        <f>E107/D107</f>
        <v>0.0915080090623634</v>
      </c>
    </row>
    <row r="108" spans="2:6" ht="12.75">
      <c r="B108" s="87"/>
      <c r="C108" s="56" t="s">
        <v>151</v>
      </c>
      <c r="D108" s="89"/>
      <c r="E108" s="89"/>
      <c r="F108" s="82"/>
    </row>
    <row r="109" spans="2:6" ht="12.75">
      <c r="B109" s="42" t="s">
        <v>175</v>
      </c>
      <c r="C109" s="45" t="s">
        <v>152</v>
      </c>
      <c r="D109" s="48">
        <v>35553.2</v>
      </c>
      <c r="E109" s="48">
        <v>3261.3</v>
      </c>
      <c r="F109" s="49">
        <f aca="true" t="shared" si="5" ref="F109:F115">E109/D109</f>
        <v>0.09173013962174996</v>
      </c>
    </row>
    <row r="110" spans="2:6" ht="25.5">
      <c r="B110" s="42" t="s">
        <v>190</v>
      </c>
      <c r="C110" s="40" t="s">
        <v>176</v>
      </c>
      <c r="D110" s="48">
        <v>4701.2</v>
      </c>
      <c r="E110" s="48">
        <v>422.3</v>
      </c>
      <c r="F110" s="49">
        <f t="shared" si="5"/>
        <v>0.08982812898834341</v>
      </c>
    </row>
    <row r="111" spans="2:6" ht="12.75">
      <c r="B111" s="57" t="s">
        <v>51</v>
      </c>
      <c r="C111" s="39" t="s">
        <v>177</v>
      </c>
      <c r="D111" s="51">
        <f>+D112+D113+D114+D115</f>
        <v>89.6</v>
      </c>
      <c r="E111" s="51">
        <f>+E112+E113+E114+E115</f>
        <v>0</v>
      </c>
      <c r="F111" s="52">
        <f t="shared" si="5"/>
        <v>0</v>
      </c>
    </row>
    <row r="112" spans="2:6" ht="12.75">
      <c r="B112" s="42" t="s">
        <v>52</v>
      </c>
      <c r="C112" s="40" t="s">
        <v>153</v>
      </c>
      <c r="D112" s="48">
        <v>0</v>
      </c>
      <c r="E112" s="48">
        <v>0</v>
      </c>
      <c r="F112" s="49">
        <v>0</v>
      </c>
    </row>
    <row r="113" spans="2:6" ht="12.75">
      <c r="B113" s="42" t="s">
        <v>178</v>
      </c>
      <c r="C113" s="40" t="s">
        <v>154</v>
      </c>
      <c r="D113" s="48">
        <v>0</v>
      </c>
      <c r="E113" s="48">
        <v>0</v>
      </c>
      <c r="F113" s="49">
        <v>0</v>
      </c>
    </row>
    <row r="114" spans="2:6" ht="12.75">
      <c r="B114" s="42" t="s">
        <v>191</v>
      </c>
      <c r="C114" s="40" t="s">
        <v>192</v>
      </c>
      <c r="D114" s="48">
        <v>0</v>
      </c>
      <c r="E114" s="48">
        <v>0</v>
      </c>
      <c r="F114" s="49">
        <v>0</v>
      </c>
    </row>
    <row r="115" spans="2:6" ht="12.75">
      <c r="B115" s="42" t="s">
        <v>193</v>
      </c>
      <c r="C115" s="40" t="s">
        <v>194</v>
      </c>
      <c r="D115" s="48">
        <v>89.6</v>
      </c>
      <c r="E115" s="48">
        <v>0</v>
      </c>
      <c r="F115" s="49">
        <f t="shared" si="5"/>
        <v>0</v>
      </c>
    </row>
    <row r="116" spans="2:6" ht="12.75">
      <c r="B116" s="57" t="s">
        <v>179</v>
      </c>
      <c r="C116" s="39" t="s">
        <v>53</v>
      </c>
      <c r="D116" s="51">
        <f>+D117+D118+D119+D120+D121</f>
        <v>63233.4</v>
      </c>
      <c r="E116" s="51">
        <f>+E117+E118+E119+E120+E121</f>
        <v>5520.1</v>
      </c>
      <c r="F116" s="52">
        <f>E116/D116</f>
        <v>0.08729721950741223</v>
      </c>
    </row>
    <row r="117" spans="2:6" ht="12.75">
      <c r="B117" s="42" t="s">
        <v>180</v>
      </c>
      <c r="C117" s="40" t="s">
        <v>155</v>
      </c>
      <c r="D117" s="48">
        <v>625.7</v>
      </c>
      <c r="E117" s="48">
        <v>48.6</v>
      </c>
      <c r="F117" s="49">
        <f>E117/D117</f>
        <v>0.07767300623301901</v>
      </c>
    </row>
    <row r="118" spans="2:6" ht="12.75">
      <c r="B118" s="42" t="s">
        <v>181</v>
      </c>
      <c r="C118" s="40" t="s">
        <v>156</v>
      </c>
      <c r="D118" s="48">
        <v>35662.9</v>
      </c>
      <c r="E118" s="48">
        <v>4104</v>
      </c>
      <c r="F118" s="49">
        <f>E118/D118</f>
        <v>0.11507757361291425</v>
      </c>
    </row>
    <row r="119" spans="2:6" ht="12.75">
      <c r="B119" s="42" t="s">
        <v>182</v>
      </c>
      <c r="C119" s="40" t="s">
        <v>157</v>
      </c>
      <c r="D119" s="48">
        <v>1252</v>
      </c>
      <c r="E119" s="48">
        <v>32.9</v>
      </c>
      <c r="F119" s="49">
        <f>E119/D119</f>
        <v>0.026277955271565494</v>
      </c>
    </row>
    <row r="120" spans="2:6" ht="12.75">
      <c r="B120" s="42" t="s">
        <v>183</v>
      </c>
      <c r="C120" s="40" t="s">
        <v>158</v>
      </c>
      <c r="D120" s="48">
        <f>-933.4+10388.7</f>
        <v>9455.300000000001</v>
      </c>
      <c r="E120" s="48">
        <v>0</v>
      </c>
      <c r="F120" s="49">
        <f>E120/D120</f>
        <v>0</v>
      </c>
    </row>
    <row r="121" spans="2:6" ht="12.75">
      <c r="B121" s="42" t="s">
        <v>60</v>
      </c>
      <c r="C121" s="40" t="s">
        <v>184</v>
      </c>
      <c r="D121" s="48">
        <v>16237.5</v>
      </c>
      <c r="E121" s="48">
        <v>1334.6</v>
      </c>
      <c r="F121" s="49">
        <f aca="true" t="shared" si="6" ref="F121:F127">E121/D121</f>
        <v>0.0821924557351809</v>
      </c>
    </row>
    <row r="122" spans="2:6" ht="12.75">
      <c r="B122" s="63" t="s">
        <v>195</v>
      </c>
      <c r="C122" s="39" t="s">
        <v>196</v>
      </c>
      <c r="D122" s="64">
        <f>+D124+D123</f>
        <v>32189.4</v>
      </c>
      <c r="E122" s="64">
        <f>+E124+E123</f>
        <v>2760.3</v>
      </c>
      <c r="F122" s="52">
        <f t="shared" si="6"/>
        <v>0.0857518313482078</v>
      </c>
    </row>
    <row r="123" spans="2:6" ht="12.75">
      <c r="B123" s="42" t="s">
        <v>204</v>
      </c>
      <c r="C123" s="40" t="s">
        <v>205</v>
      </c>
      <c r="D123" s="64">
        <v>32189.4</v>
      </c>
      <c r="E123" s="64">
        <v>2760.3</v>
      </c>
      <c r="F123" s="52">
        <f t="shared" si="6"/>
        <v>0.0857518313482078</v>
      </c>
    </row>
    <row r="124" spans="2:6" ht="12.75">
      <c r="B124" s="42" t="s">
        <v>197</v>
      </c>
      <c r="C124" s="40" t="s">
        <v>198</v>
      </c>
      <c r="D124" s="48">
        <v>0</v>
      </c>
      <c r="E124" s="48">
        <v>0</v>
      </c>
      <c r="F124" s="49">
        <v>0</v>
      </c>
    </row>
    <row r="125" spans="2:6" ht="12.75">
      <c r="B125" s="63" t="s">
        <v>199</v>
      </c>
      <c r="C125" s="39" t="s">
        <v>201</v>
      </c>
      <c r="D125" s="64">
        <f>+D126</f>
        <v>1200</v>
      </c>
      <c r="E125" s="64">
        <f>+E126</f>
        <v>0</v>
      </c>
      <c r="F125" s="52">
        <f t="shared" si="6"/>
        <v>0</v>
      </c>
    </row>
    <row r="126" spans="2:6" ht="25.5">
      <c r="B126" s="42" t="s">
        <v>200</v>
      </c>
      <c r="C126" s="40" t="s">
        <v>202</v>
      </c>
      <c r="D126" s="48">
        <v>1200</v>
      </c>
      <c r="E126" s="48">
        <v>0</v>
      </c>
      <c r="F126" s="49">
        <f t="shared" si="6"/>
        <v>0</v>
      </c>
    </row>
    <row r="127" spans="2:6" ht="12.75">
      <c r="B127" s="42"/>
      <c r="C127" s="59" t="s">
        <v>159</v>
      </c>
      <c r="D127" s="60">
        <f>+D116+D111+D107+D102+D97+D91+D86+D84+D65+D125+D122</f>
        <v>860337.6</v>
      </c>
      <c r="E127" s="60">
        <f>+E116+E111+E107+E102+E97+E91+E86+E84+E65+E125+E122</f>
        <v>81472.7</v>
      </c>
      <c r="F127" s="61">
        <f t="shared" si="6"/>
        <v>0.09469852299841365</v>
      </c>
    </row>
    <row r="128" spans="2:6" ht="12.75">
      <c r="B128" s="42"/>
      <c r="C128" s="62" t="s">
        <v>160</v>
      </c>
      <c r="D128" s="60">
        <f>+D63-D127</f>
        <v>-4999.999999999884</v>
      </c>
      <c r="E128" s="60">
        <f>+E63-E127</f>
        <v>12913.200000000012</v>
      </c>
      <c r="F128" s="61"/>
    </row>
    <row r="129" spans="2:5" ht="12.75">
      <c r="B129" s="68"/>
      <c r="C129" s="68"/>
      <c r="D129" s="68"/>
      <c r="E129" s="68"/>
    </row>
    <row r="131" spans="2:6" ht="12.75">
      <c r="B131" s="68" t="s">
        <v>203</v>
      </c>
      <c r="C131" s="68"/>
      <c r="D131" s="68"/>
      <c r="E131" s="68"/>
      <c r="F131" s="68"/>
    </row>
    <row r="132" spans="2:6" ht="12.75">
      <c r="B132" s="83"/>
      <c r="C132" s="83"/>
      <c r="D132" s="83"/>
      <c r="E132" s="83"/>
      <c r="F132" s="83"/>
    </row>
    <row r="133" spans="2:6" ht="12.75">
      <c r="B133" s="83"/>
      <c r="C133" s="83"/>
      <c r="D133" s="83"/>
      <c r="E133" s="83"/>
      <c r="F133" s="83"/>
    </row>
    <row r="134" spans="2:6" ht="12.75">
      <c r="B134" s="83"/>
      <c r="C134" s="83"/>
      <c r="D134" s="83"/>
      <c r="E134" s="83"/>
      <c r="F134" s="83"/>
    </row>
    <row r="135" spans="2:6" ht="12.75">
      <c r="B135" s="83"/>
      <c r="C135" s="83"/>
      <c r="D135" s="83"/>
      <c r="E135" s="83"/>
      <c r="F135" s="83"/>
    </row>
    <row r="136" spans="2:6" ht="12.75">
      <c r="B136" s="83"/>
      <c r="C136" s="83"/>
      <c r="D136" s="83"/>
      <c r="E136" s="83"/>
      <c r="F136" s="83"/>
    </row>
    <row r="137" spans="2:6" ht="12.75">
      <c r="B137" s="83"/>
      <c r="C137" s="83"/>
      <c r="D137" s="83"/>
      <c r="E137" s="83"/>
      <c r="F137" s="83"/>
    </row>
    <row r="138" spans="2:6" ht="12.75">
      <c r="B138" s="83"/>
      <c r="C138" s="83"/>
      <c r="D138" s="83"/>
      <c r="E138" s="83"/>
      <c r="F138" s="83"/>
    </row>
  </sheetData>
  <sheetProtection/>
  <mergeCells count="43">
    <mergeCell ref="F86:F87"/>
    <mergeCell ref="C81:C82"/>
    <mergeCell ref="B107:B108"/>
    <mergeCell ref="D107:D108"/>
    <mergeCell ref="E107:E108"/>
    <mergeCell ref="B86:B87"/>
    <mergeCell ref="D86:D87"/>
    <mergeCell ref="B138:F138"/>
    <mergeCell ref="D69:D73"/>
    <mergeCell ref="E69:E73"/>
    <mergeCell ref="F69:F73"/>
    <mergeCell ref="D75:D78"/>
    <mergeCell ref="E75:E78"/>
    <mergeCell ref="F75:F78"/>
    <mergeCell ref="D79:D80"/>
    <mergeCell ref="E79:E80"/>
    <mergeCell ref="D81:D82"/>
    <mergeCell ref="B132:F132"/>
    <mergeCell ref="B133:F133"/>
    <mergeCell ref="B134:F134"/>
    <mergeCell ref="B135:F135"/>
    <mergeCell ref="B136:F136"/>
    <mergeCell ref="B137:F137"/>
    <mergeCell ref="B10:F11"/>
    <mergeCell ref="E13:E14"/>
    <mergeCell ref="F13:F14"/>
    <mergeCell ref="B13:C14"/>
    <mergeCell ref="D13:D14"/>
    <mergeCell ref="B131:F131"/>
    <mergeCell ref="E81:E82"/>
    <mergeCell ref="F107:F108"/>
    <mergeCell ref="F79:F80"/>
    <mergeCell ref="F81:F82"/>
    <mergeCell ref="B66:B68"/>
    <mergeCell ref="F66:F68"/>
    <mergeCell ref="B129:E129"/>
    <mergeCell ref="E86:E87"/>
    <mergeCell ref="B69:B73"/>
    <mergeCell ref="B75:B78"/>
    <mergeCell ref="B79:B80"/>
    <mergeCell ref="B81:B82"/>
    <mergeCell ref="D66:D68"/>
    <mergeCell ref="E66:E68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4" r:id="rId1"/>
  <rowBreaks count="1" manualBreakCount="1"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tatyana</cp:lastModifiedBy>
  <cp:lastPrinted>2015-04-13T08:37:30Z</cp:lastPrinted>
  <dcterms:created xsi:type="dcterms:W3CDTF">2000-04-20T02:38:47Z</dcterms:created>
  <dcterms:modified xsi:type="dcterms:W3CDTF">2015-04-16T07:37:42Z</dcterms:modified>
  <cp:category/>
  <cp:version/>
  <cp:contentType/>
  <cp:contentStatus/>
</cp:coreProperties>
</file>