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1'!$A$1:$F$114</definedName>
  </definedNames>
  <calcPr fullCalcOnLoad="1"/>
</workbook>
</file>

<file path=xl/sharedStrings.xml><?xml version="1.0" encoding="utf-8"?>
<sst xmlns="http://schemas.openxmlformats.org/spreadsheetml/2006/main" count="199" uniqueCount="195">
  <si>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</si>
  <si>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</si>
  <si>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</si>
  <si>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</si>
  <si>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</si>
  <si>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</si>
  <si>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</si>
  <si>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</si>
  <si>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</si>
  <si>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</si>
  <si>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</si>
  <si>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</si>
  <si>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</si>
  <si>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</si>
  <si>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</si>
  <si>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</si>
  <si>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</si>
  <si>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</si>
  <si>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</si>
  <si>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</si>
  <si>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</si>
  <si>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</si>
  <si>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</si>
  <si>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</si>
  <si>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</si>
  <si>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</si>
  <si>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</si>
  <si>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</si>
  <si>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</si>
  <si>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</si>
  <si>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</si>
  <si>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</si>
  <si>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</si>
  <si>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</si>
  <si>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</si>
  <si>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</si>
  <si>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</si>
  <si>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</si>
  <si>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</si>
  <si>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</si>
  <si>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</si>
  <si>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</si>
  <si>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</si>
  <si>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</si>
  <si>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</si>
  <si>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</si>
  <si>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</si>
  <si>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</si>
  <si>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</si>
  <si>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</si>
  <si>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</si>
  <si>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</si>
  <si>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</si>
  <si>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</si>
  <si>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</si>
  <si>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</si>
  <si>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</si>
  <si>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</si>
  <si>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</si>
  <si>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</si>
  <si>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</si>
  <si>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</si>
  <si>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</si>
  <si>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</si>
  <si>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</si>
  <si>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</si>
  <si>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</si>
  <si>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</si>
  <si>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</si>
  <si>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</si>
  <si>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</si>
  <si>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</si>
  <si>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</si>
  <si>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</si>
  <si>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</si>
  <si>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</si>
  <si>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</si>
  <si>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</si>
  <si>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</si>
  <si>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</si>
  <si>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</si>
  <si>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</si>
  <si>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</si>
  <si>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</si>
  <si>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</si>
  <si>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</si>
  <si>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</si>
  <si>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</si>
  <si>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</si>
  <si>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</si>
  <si>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</si>
  <si>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</si>
  <si>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</si>
  <si>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</si>
  <si>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</si>
  <si>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</si>
  <si>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</si>
  <si>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</si>
  <si>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</si>
  <si>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</si>
  <si>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</si>
  <si>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</si>
  <si>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</si>
  <si>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</si>
  <si>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</si>
  <si>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</si>
  <si>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</si>
  <si>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</si>
  <si>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</si>
  <si>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</si>
  <si>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</si>
  <si>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</si>
  <si>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</si>
  <si>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</si>
  <si>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</si>
  <si>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</si>
  <si>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</si>
  <si>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</si>
  <si>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</si>
  <si>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</si>
  <si>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</si>
  <si>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</si>
  <si>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</si>
  <si>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</si>
  <si>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</si>
  <si>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</si>
  <si>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</si>
  <si>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</si>
  <si>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</si>
  <si>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</si>
  <si>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</si>
  <si>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</si>
  <si>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</si>
  <si>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</si>
  <si>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</si>
  <si>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</si>
  <si>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</si>
  <si>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</si>
  <si>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</si>
  <si>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</si>
  <si>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</si>
  <si>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</si>
  <si>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</si>
  <si>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</si>
  <si>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</si>
  <si>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</si>
  <si>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</si>
  <si>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</si>
  <si>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</si>
  <si>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</si>
  <si>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</si>
  <si>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</si>
  <si>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</si>
  <si>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</si>
  <si>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</si>
  <si>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</si>
  <si>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</si>
  <si>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</si>
  <si>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</si>
  <si>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</si>
  <si>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</si>
  <si>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</si>
  <si>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</si>
  <si>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</si>
  <si>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</si>
  <si>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</si>
  <si>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</si>
  <si>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</si>
  <si>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</si>
  <si>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</si>
  <si>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</si>
  <si>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</si>
  <si>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</si>
  <si>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</si>
  <si>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</si>
  <si>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</si>
  <si>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</si>
  <si>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</si>
  <si>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</si>
  <si>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</si>
  <si>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</si>
  <si>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</si>
  <si>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</si>
  <si>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</si>
  <si>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</si>
  <si>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</si>
  <si>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</si>
  <si>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</si>
  <si>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</si>
  <si>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</si>
  <si>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</si>
  <si>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</si>
  <si>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</si>
  <si>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</si>
  <si>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г. Шарыпово  
на 01.10.2017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</si>
</sst>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1"/>
      <name val="Times New Roman Cyr"/>
      <family val="1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justify" vertical="top"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1" fillId="0" borderId="19" xfId="0" applyFont="1" applyFill="1" applyBorder="1" applyAlignment="1">
      <alignment horizontal="justify" vertical="top" wrapText="1"/>
    </xf>
    <xf numFmtId="176" fontId="25" fillId="0" borderId="19" xfId="0" applyNumberFormat="1" applyFont="1" applyFill="1" applyBorder="1" applyAlignment="1">
      <alignment horizontal="center" vertical="center"/>
    </xf>
    <xf numFmtId="165" fontId="25" fillId="0" borderId="20" xfId="57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justify" vertical="top" wrapText="1"/>
    </xf>
    <xf numFmtId="176" fontId="26" fillId="0" borderId="21" xfId="0" applyNumberFormat="1" applyFont="1" applyFill="1" applyBorder="1" applyAlignment="1">
      <alignment horizontal="center" vertical="center"/>
    </xf>
    <xf numFmtId="165" fontId="26" fillId="0" borderId="20" xfId="57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top" wrapText="1"/>
    </xf>
    <xf numFmtId="3" fontId="27" fillId="0" borderId="21" xfId="0" applyNumberFormat="1" applyFont="1" applyBorder="1" applyAlignment="1">
      <alignment horizontal="center" vertical="top" wrapText="1"/>
    </xf>
    <xf numFmtId="0" fontId="20" fillId="0" borderId="21" xfId="0" applyFont="1" applyFill="1" applyBorder="1" applyAlignment="1">
      <alignment horizontal="justify" vertical="top" wrapText="1"/>
    </xf>
    <xf numFmtId="0" fontId="20" fillId="33" borderId="21" xfId="0" applyFont="1" applyFill="1" applyBorder="1" applyAlignment="1">
      <alignment horizontal="center"/>
    </xf>
    <xf numFmtId="0" fontId="28" fillId="0" borderId="21" xfId="0" applyFont="1" applyBorder="1" applyAlignment="1">
      <alignment horizontal="justify" vertical="top" wrapText="1"/>
    </xf>
    <xf numFmtId="0" fontId="29" fillId="0" borderId="21" xfId="0" applyFont="1" applyBorder="1" applyAlignment="1">
      <alignment horizontal="justify" vertical="top" wrapText="1"/>
    </xf>
    <xf numFmtId="0" fontId="20" fillId="0" borderId="18" xfId="0" applyFont="1" applyFill="1" applyBorder="1" applyAlignment="1">
      <alignment/>
    </xf>
    <xf numFmtId="0" fontId="26" fillId="0" borderId="21" xfId="0" applyFont="1" applyFill="1" applyBorder="1" applyAlignment="1">
      <alignment horizontal="justify" vertical="top" wrapText="1"/>
    </xf>
    <xf numFmtId="0" fontId="27" fillId="0" borderId="21" xfId="0" applyFont="1" applyFill="1" applyBorder="1" applyAlignment="1">
      <alignment horizontal="center" vertical="top" wrapText="1"/>
    </xf>
    <xf numFmtId="0" fontId="30" fillId="0" borderId="18" xfId="0" applyFont="1" applyBorder="1" applyAlignment="1">
      <alignment/>
    </xf>
    <xf numFmtId="0" fontId="30" fillId="0" borderId="0" xfId="0" applyFont="1" applyAlignment="1">
      <alignment/>
    </xf>
    <xf numFmtId="3" fontId="27" fillId="0" borderId="21" xfId="0" applyNumberFormat="1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horizontal="center" vertical="top"/>
    </xf>
    <xf numFmtId="0" fontId="26" fillId="0" borderId="21" xfId="0" applyFont="1" applyBorder="1" applyAlignment="1">
      <alignment horizontal="justify" vertical="top" wrapText="1"/>
    </xf>
    <xf numFmtId="176" fontId="26" fillId="0" borderId="21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top" wrapText="1"/>
    </xf>
    <xf numFmtId="0" fontId="21" fillId="0" borderId="21" xfId="0" applyFont="1" applyFill="1" applyBorder="1" applyAlignment="1">
      <alignment horizontal="justify" vertical="top" wrapText="1"/>
    </xf>
    <xf numFmtId="176" fontId="25" fillId="0" borderId="21" xfId="0" applyNumberFormat="1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top" wrapText="1"/>
    </xf>
    <xf numFmtId="0" fontId="21" fillId="0" borderId="21" xfId="0" applyFont="1" applyFill="1" applyBorder="1" applyAlignment="1">
      <alignment horizontal="justify" vertical="top" wrapText="1"/>
    </xf>
    <xf numFmtId="0" fontId="32" fillId="0" borderId="21" xfId="0" applyFont="1" applyFill="1" applyBorder="1" applyAlignment="1">
      <alignment horizontal="justify" vertical="top" wrapText="1"/>
    </xf>
    <xf numFmtId="176" fontId="33" fillId="0" borderId="21" xfId="57" applyNumberFormat="1" applyFont="1" applyFill="1" applyBorder="1" applyAlignment="1">
      <alignment horizontal="center" vertical="center"/>
    </xf>
    <xf numFmtId="176" fontId="34" fillId="0" borderId="21" xfId="0" applyNumberFormat="1" applyFont="1" applyFill="1" applyBorder="1" applyAlignment="1">
      <alignment horizontal="center" vertical="center"/>
    </xf>
    <xf numFmtId="165" fontId="33" fillId="0" borderId="22" xfId="57" applyNumberFormat="1" applyFont="1" applyFill="1" applyBorder="1" applyAlignment="1">
      <alignment horizontal="center" vertical="center"/>
    </xf>
    <xf numFmtId="49" fontId="35" fillId="0" borderId="21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76" fontId="23" fillId="0" borderId="21" xfId="57" applyNumberFormat="1" applyFont="1" applyFill="1" applyBorder="1" applyAlignment="1">
      <alignment horizontal="center" vertical="center"/>
    </xf>
    <xf numFmtId="165" fontId="23" fillId="0" borderId="22" xfId="57" applyNumberFormat="1" applyFont="1" applyFill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176" fontId="20" fillId="0" borderId="23" xfId="0" applyNumberFormat="1" applyFont="1" applyFill="1" applyBorder="1" applyAlignment="1">
      <alignment horizontal="center" vertical="center"/>
    </xf>
    <xf numFmtId="165" fontId="20" fillId="0" borderId="24" xfId="57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vertical="top" wrapText="1"/>
    </xf>
    <xf numFmtId="49" fontId="20" fillId="0" borderId="21" xfId="0" applyNumberFormat="1" applyFont="1" applyBorder="1" applyAlignment="1">
      <alignment horizontal="center" vertical="top" wrapText="1"/>
    </xf>
    <xf numFmtId="176" fontId="20" fillId="0" borderId="21" xfId="0" applyNumberFormat="1" applyFont="1" applyFill="1" applyBorder="1" applyAlignment="1">
      <alignment horizontal="center" vertical="center"/>
    </xf>
    <xf numFmtId="165" fontId="20" fillId="0" borderId="22" xfId="57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6" fillId="0" borderId="23" xfId="0" applyFont="1" applyBorder="1" applyAlignment="1">
      <alignment horizontal="left" vertical="top" wrapText="1"/>
    </xf>
    <xf numFmtId="49" fontId="36" fillId="0" borderId="21" xfId="0" applyNumberFormat="1" applyFont="1" applyBorder="1" applyAlignment="1">
      <alignment horizontal="center" vertical="top" wrapText="1"/>
    </xf>
    <xf numFmtId="176" fontId="23" fillId="0" borderId="21" xfId="0" applyNumberFormat="1" applyFont="1" applyFill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top" wrapText="1"/>
    </xf>
    <xf numFmtId="176" fontId="23" fillId="0" borderId="23" xfId="0" applyNumberFormat="1" applyFont="1" applyFill="1" applyBorder="1" applyAlignment="1">
      <alignment horizontal="center" vertical="center"/>
    </xf>
    <xf numFmtId="165" fontId="23" fillId="0" borderId="24" xfId="57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top" wrapText="1"/>
    </xf>
    <xf numFmtId="49" fontId="23" fillId="0" borderId="21" xfId="0" applyNumberFormat="1" applyFont="1" applyBorder="1" applyAlignment="1">
      <alignment horizontal="center" vertical="top" wrapText="1"/>
    </xf>
    <xf numFmtId="176" fontId="20" fillId="0" borderId="21" xfId="0" applyNumberFormat="1" applyFont="1" applyFill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top" wrapText="1"/>
    </xf>
    <xf numFmtId="176" fontId="23" fillId="0" borderId="21" xfId="0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vertical="top" wrapText="1"/>
    </xf>
    <xf numFmtId="176" fontId="21" fillId="0" borderId="21" xfId="0" applyNumberFormat="1" applyFont="1" applyFill="1" applyBorder="1" applyAlignment="1">
      <alignment horizontal="center" vertical="center"/>
    </xf>
    <xf numFmtId="165" fontId="21" fillId="0" borderId="22" xfId="57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/>
    </xf>
    <xf numFmtId="49" fontId="20" fillId="0" borderId="16" xfId="0" applyNumberFormat="1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176" fontId="21" fillId="0" borderId="16" xfId="0" applyNumberFormat="1" applyFont="1" applyFill="1" applyBorder="1" applyAlignment="1">
      <alignment horizontal="center" vertical="center"/>
    </xf>
    <xf numFmtId="165" fontId="21" fillId="0" borderId="17" xfId="57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1"/>
  <sheetViews>
    <sheetView tabSelected="1" view="pageBreakPreview" zoomScaleSheetLayoutView="100" zoomScalePageLayoutView="0" workbookViewId="0" topLeftCell="B90">
      <selection activeCell="E97" sqref="E97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6"/>
    </row>
    <row r="10" spans="2:6" ht="14.25" customHeight="1">
      <c r="B10" s="7" t="s">
        <v>194</v>
      </c>
      <c r="C10" s="8"/>
      <c r="D10" s="8"/>
      <c r="E10" s="8"/>
      <c r="F10" s="8"/>
    </row>
    <row r="11" spans="2:6" ht="22.5" customHeight="1">
      <c r="B11" s="8"/>
      <c r="C11" s="8"/>
      <c r="D11" s="8"/>
      <c r="E11" s="8"/>
      <c r="F11" s="8"/>
    </row>
    <row r="12" ht="13.5" customHeight="1" thickBot="1">
      <c r="F12" s="9" t="s">
        <v>46</v>
      </c>
    </row>
    <row r="13" spans="1:6" ht="12.75" customHeight="1">
      <c r="A13" s="10"/>
      <c r="B13" s="11" t="s">
        <v>5</v>
      </c>
      <c r="C13" s="12"/>
      <c r="D13" s="13" t="s">
        <v>183</v>
      </c>
      <c r="E13" s="13" t="s">
        <v>55</v>
      </c>
      <c r="F13" s="14" t="s">
        <v>6</v>
      </c>
    </row>
    <row r="14" spans="1:6" ht="25.5" customHeight="1" thickBot="1">
      <c r="A14" s="15"/>
      <c r="B14" s="16"/>
      <c r="C14" s="17"/>
      <c r="D14" s="18"/>
      <c r="E14" s="18"/>
      <c r="F14" s="19"/>
    </row>
    <row r="15" spans="1:6" ht="12.75">
      <c r="A15" s="20"/>
      <c r="B15" s="21" t="s">
        <v>56</v>
      </c>
      <c r="C15" s="22" t="s">
        <v>182</v>
      </c>
      <c r="D15" s="23">
        <f>D16+D20+D22+D25+D32+D33+D40+D42+D44+D47+D48+D19</f>
        <v>196982.90000000002</v>
      </c>
      <c r="E15" s="23">
        <f>E16++E19+E20+E22+E25+E32+E33+E40+E42+E44+E47+E48</f>
        <v>125478.2</v>
      </c>
      <c r="F15" s="24">
        <f aca="true" t="shared" si="0" ref="F15:F46">E15/D15</f>
        <v>0.6370004705992245</v>
      </c>
    </row>
    <row r="16" spans="1:6" ht="12.75">
      <c r="A16" s="20"/>
      <c r="B16" s="25" t="s">
        <v>180</v>
      </c>
      <c r="C16" s="26" t="s">
        <v>177</v>
      </c>
      <c r="D16" s="27">
        <v>108894.7</v>
      </c>
      <c r="E16" s="27">
        <v>68748</v>
      </c>
      <c r="F16" s="28">
        <f t="shared" si="0"/>
        <v>0.6313254915069328</v>
      </c>
    </row>
    <row r="17" spans="1:6" ht="12.75" customHeight="1" hidden="1">
      <c r="A17" s="20"/>
      <c r="B17" s="29" t="s">
        <v>7</v>
      </c>
      <c r="C17" s="26" t="s">
        <v>8</v>
      </c>
      <c r="D17" s="27">
        <v>2057</v>
      </c>
      <c r="E17" s="27">
        <v>129.2</v>
      </c>
      <c r="F17" s="28">
        <f t="shared" si="0"/>
        <v>0.06280991735537189</v>
      </c>
    </row>
    <row r="18" spans="1:6" ht="12.75" customHeight="1" hidden="1">
      <c r="A18" s="20"/>
      <c r="B18" s="29" t="s">
        <v>9</v>
      </c>
      <c r="C18" s="26" t="s">
        <v>3</v>
      </c>
      <c r="D18" s="27">
        <v>31531</v>
      </c>
      <c r="E18" s="27">
        <v>6209.1</v>
      </c>
      <c r="F18" s="28">
        <f t="shared" si="0"/>
        <v>0.1969204909454188</v>
      </c>
    </row>
    <row r="19" spans="1:6" ht="13.5" customHeight="1">
      <c r="A19" s="20"/>
      <c r="B19" s="30" t="s">
        <v>179</v>
      </c>
      <c r="C19" s="26" t="s">
        <v>167</v>
      </c>
      <c r="D19" s="27">
        <v>1482.4</v>
      </c>
      <c r="E19" s="27">
        <v>1148</v>
      </c>
      <c r="F19" s="28">
        <f t="shared" si="0"/>
        <v>0.774419859686994</v>
      </c>
    </row>
    <row r="20" spans="1:6" ht="12.75">
      <c r="A20" s="20"/>
      <c r="B20" s="30" t="s">
        <v>178</v>
      </c>
      <c r="C20" s="26" t="s">
        <v>10</v>
      </c>
      <c r="D20" s="27">
        <v>29075</v>
      </c>
      <c r="E20" s="27">
        <v>19941.2</v>
      </c>
      <c r="F20" s="28">
        <f t="shared" si="0"/>
        <v>0.685853826311264</v>
      </c>
    </row>
    <row r="21" spans="1:6" ht="12.75" customHeight="1" hidden="1">
      <c r="A21" s="20"/>
      <c r="B21" s="29" t="s">
        <v>57</v>
      </c>
      <c r="C21" s="26" t="s">
        <v>11</v>
      </c>
      <c r="D21" s="27">
        <v>19530</v>
      </c>
      <c r="E21" s="27">
        <v>1429.2</v>
      </c>
      <c r="F21" s="28">
        <f t="shared" si="0"/>
        <v>0.07317972350230414</v>
      </c>
    </row>
    <row r="22" spans="1:6" ht="12.75">
      <c r="A22" s="20"/>
      <c r="B22" s="29" t="s">
        <v>12</v>
      </c>
      <c r="C22" s="26" t="s">
        <v>13</v>
      </c>
      <c r="D22" s="27">
        <v>21430</v>
      </c>
      <c r="E22" s="27">
        <v>8763</v>
      </c>
      <c r="F22" s="28">
        <f t="shared" si="0"/>
        <v>0.4089127391507233</v>
      </c>
    </row>
    <row r="23" spans="1:6" ht="12.75" customHeight="1" hidden="1">
      <c r="A23" s="20"/>
      <c r="B23" s="29" t="s">
        <v>58</v>
      </c>
      <c r="C23" s="31" t="s">
        <v>4</v>
      </c>
      <c r="D23" s="27">
        <v>0</v>
      </c>
      <c r="E23" s="27">
        <v>0</v>
      </c>
      <c r="F23" s="28" t="e">
        <f t="shared" si="0"/>
        <v>#DIV/0!</v>
      </c>
    </row>
    <row r="24" spans="1:6" ht="12.75" customHeight="1" hidden="1">
      <c r="A24" s="20"/>
      <c r="B24" s="29" t="s">
        <v>59</v>
      </c>
      <c r="C24" s="31" t="s">
        <v>14</v>
      </c>
      <c r="D24" s="27">
        <v>3200</v>
      </c>
      <c r="E24" s="27">
        <v>15.2</v>
      </c>
      <c r="F24" s="28">
        <f t="shared" si="0"/>
        <v>0.00475</v>
      </c>
    </row>
    <row r="25" spans="1:6" ht="12.75">
      <c r="A25" s="20"/>
      <c r="B25" s="29" t="s">
        <v>15</v>
      </c>
      <c r="C25" s="26" t="s">
        <v>16</v>
      </c>
      <c r="D25" s="27">
        <v>12274</v>
      </c>
      <c r="E25" s="27">
        <v>7097.5</v>
      </c>
      <c r="F25" s="28">
        <f t="shared" si="0"/>
        <v>0.5782548476454293</v>
      </c>
    </row>
    <row r="26" spans="1:6" ht="25.5" customHeight="1" hidden="1">
      <c r="A26" s="20"/>
      <c r="B26" s="29" t="s">
        <v>60</v>
      </c>
      <c r="C26" s="26" t="s">
        <v>17</v>
      </c>
      <c r="D26" s="27">
        <v>4040</v>
      </c>
      <c r="E26" s="27">
        <v>388</v>
      </c>
      <c r="F26" s="28">
        <f t="shared" si="0"/>
        <v>0.09603960396039604</v>
      </c>
    </row>
    <row r="27" spans="1:6" ht="12.75" customHeight="1" hidden="1">
      <c r="A27" s="20"/>
      <c r="B27" s="29" t="s">
        <v>53</v>
      </c>
      <c r="C27" s="26" t="s">
        <v>52</v>
      </c>
      <c r="D27" s="27">
        <v>0</v>
      </c>
      <c r="E27" s="27">
        <v>280.9</v>
      </c>
      <c r="F27" s="28" t="e">
        <f t="shared" si="0"/>
        <v>#DIV/0!</v>
      </c>
    </row>
    <row r="28" spans="1:6" ht="25.5" customHeight="1" hidden="1">
      <c r="A28" s="20"/>
      <c r="B28" s="32" t="s">
        <v>61</v>
      </c>
      <c r="C28" s="26" t="s">
        <v>62</v>
      </c>
      <c r="D28" s="27">
        <v>736519.6</v>
      </c>
      <c r="E28" s="27">
        <v>76958.6</v>
      </c>
      <c r="F28" s="28">
        <f t="shared" si="0"/>
        <v>0.10448954786810834</v>
      </c>
    </row>
    <row r="29" spans="1:6" ht="28.5" customHeight="1" hidden="1">
      <c r="A29" s="20"/>
      <c r="B29" s="32" t="s">
        <v>63</v>
      </c>
      <c r="C29" s="33" t="s">
        <v>64</v>
      </c>
      <c r="D29" s="27">
        <v>0</v>
      </c>
      <c r="E29" s="27">
        <v>0</v>
      </c>
      <c r="F29" s="28" t="e">
        <f t="shared" si="0"/>
        <v>#DIV/0!</v>
      </c>
    </row>
    <row r="30" spans="1:6" ht="12.75" hidden="1">
      <c r="A30" s="20"/>
      <c r="B30" s="29" t="s">
        <v>65</v>
      </c>
      <c r="C30" s="34" t="s">
        <v>66</v>
      </c>
      <c r="D30" s="27"/>
      <c r="E30" s="27"/>
      <c r="F30" s="28" t="e">
        <f t="shared" si="0"/>
        <v>#DIV/0!</v>
      </c>
    </row>
    <row r="31" spans="1:6" ht="12.75" hidden="1">
      <c r="A31" s="20"/>
      <c r="B31" s="29" t="s">
        <v>67</v>
      </c>
      <c r="C31" s="26" t="s">
        <v>68</v>
      </c>
      <c r="D31" s="27"/>
      <c r="E31" s="27"/>
      <c r="F31" s="28" t="e">
        <f t="shared" si="0"/>
        <v>#DIV/0!</v>
      </c>
    </row>
    <row r="32" spans="1:6" ht="25.5">
      <c r="A32" s="20"/>
      <c r="B32" s="29" t="s">
        <v>187</v>
      </c>
      <c r="C32" s="26" t="s">
        <v>188</v>
      </c>
      <c r="D32" s="27">
        <v>0</v>
      </c>
      <c r="E32" s="27">
        <v>0.9</v>
      </c>
      <c r="F32" s="28" t="s">
        <v>184</v>
      </c>
    </row>
    <row r="33" spans="1:6" ht="12.75" customHeight="1">
      <c r="A33" s="20"/>
      <c r="B33" s="29" t="s">
        <v>18</v>
      </c>
      <c r="C33" s="26" t="s">
        <v>69</v>
      </c>
      <c r="D33" s="27">
        <v>17100</v>
      </c>
      <c r="E33" s="27">
        <v>12559.3</v>
      </c>
      <c r="F33" s="28">
        <f t="shared" si="0"/>
        <v>0.7344619883040935</v>
      </c>
    </row>
    <row r="34" spans="1:6" ht="25.5" hidden="1">
      <c r="A34" s="20"/>
      <c r="B34" s="29" t="s">
        <v>19</v>
      </c>
      <c r="C34" s="26" t="s">
        <v>20</v>
      </c>
      <c r="D34" s="27"/>
      <c r="E34" s="27"/>
      <c r="F34" s="28" t="e">
        <f t="shared" si="0"/>
        <v>#DIV/0!</v>
      </c>
    </row>
    <row r="35" spans="1:6" s="4" customFormat="1" ht="12.75" hidden="1">
      <c r="A35" s="35"/>
      <c r="B35" s="29" t="s">
        <v>81</v>
      </c>
      <c r="C35" s="36" t="s">
        <v>98</v>
      </c>
      <c r="D35" s="27"/>
      <c r="E35" s="27"/>
      <c r="F35" s="28" t="e">
        <f t="shared" si="0"/>
        <v>#DIV/0!</v>
      </c>
    </row>
    <row r="36" spans="1:6" s="4" customFormat="1" ht="12.75" hidden="1">
      <c r="A36" s="35"/>
      <c r="B36" s="29" t="s">
        <v>101</v>
      </c>
      <c r="C36" s="36" t="s">
        <v>102</v>
      </c>
      <c r="D36" s="27"/>
      <c r="E36" s="27"/>
      <c r="F36" s="28" t="e">
        <f t="shared" si="0"/>
        <v>#DIV/0!</v>
      </c>
    </row>
    <row r="37" spans="1:6" s="4" customFormat="1" ht="12.75" hidden="1">
      <c r="A37" s="35"/>
      <c r="B37" s="29" t="s">
        <v>80</v>
      </c>
      <c r="C37" s="26" t="s">
        <v>87</v>
      </c>
      <c r="D37" s="27"/>
      <c r="E37" s="27"/>
      <c r="F37" s="28" t="e">
        <f t="shared" si="0"/>
        <v>#DIV/0!</v>
      </c>
    </row>
    <row r="38" spans="1:6" ht="12.75" hidden="1">
      <c r="A38" s="20"/>
      <c r="B38" s="37" t="s">
        <v>97</v>
      </c>
      <c r="C38" s="26" t="s">
        <v>88</v>
      </c>
      <c r="D38" s="27"/>
      <c r="E38" s="27"/>
      <c r="F38" s="28" t="e">
        <f t="shared" si="0"/>
        <v>#DIV/0!</v>
      </c>
    </row>
    <row r="39" spans="1:6" s="39" customFormat="1" ht="12.75" hidden="1">
      <c r="A39" s="38"/>
      <c r="B39" s="37" t="s">
        <v>97</v>
      </c>
      <c r="C39" s="26" t="s">
        <v>89</v>
      </c>
      <c r="D39" s="27"/>
      <c r="E39" s="27"/>
      <c r="F39" s="28" t="e">
        <f t="shared" si="0"/>
        <v>#DIV/0!</v>
      </c>
    </row>
    <row r="40" spans="1:6" s="39" customFormat="1" ht="14.25" customHeight="1">
      <c r="A40" s="38"/>
      <c r="B40" s="40" t="s">
        <v>181</v>
      </c>
      <c r="C40" s="26" t="s">
        <v>21</v>
      </c>
      <c r="D40" s="27">
        <v>348.6</v>
      </c>
      <c r="E40" s="27">
        <v>199.8</v>
      </c>
      <c r="F40" s="28">
        <f t="shared" si="0"/>
        <v>0.5731497418244406</v>
      </c>
    </row>
    <row r="41" spans="1:6" s="39" customFormat="1" ht="12.75" hidden="1">
      <c r="A41" s="38"/>
      <c r="B41" s="29" t="s">
        <v>22</v>
      </c>
      <c r="C41" s="26" t="s">
        <v>23</v>
      </c>
      <c r="D41" s="27"/>
      <c r="E41" s="27"/>
      <c r="F41" s="28" t="e">
        <f t="shared" si="0"/>
        <v>#DIV/0!</v>
      </c>
    </row>
    <row r="42" spans="1:6" ht="25.5">
      <c r="A42" s="20"/>
      <c r="B42" s="41" t="s">
        <v>71</v>
      </c>
      <c r="C42" s="42" t="s">
        <v>72</v>
      </c>
      <c r="D42" s="43">
        <v>100</v>
      </c>
      <c r="E42" s="43">
        <v>127.7</v>
      </c>
      <c r="F42" s="28" t="s">
        <v>184</v>
      </c>
    </row>
    <row r="43" spans="1:6" ht="25.5" hidden="1">
      <c r="A43" s="20"/>
      <c r="B43" s="41" t="s">
        <v>70</v>
      </c>
      <c r="C43" s="42" t="s">
        <v>73</v>
      </c>
      <c r="D43" s="43"/>
      <c r="E43" s="27"/>
      <c r="F43" s="28" t="e">
        <f t="shared" si="0"/>
        <v>#DIV/0!</v>
      </c>
    </row>
    <row r="44" spans="1:6" ht="12.75" customHeight="1">
      <c r="A44" s="20"/>
      <c r="B44" s="29" t="s">
        <v>24</v>
      </c>
      <c r="C44" s="26" t="s">
        <v>25</v>
      </c>
      <c r="D44" s="27">
        <v>2100</v>
      </c>
      <c r="E44" s="27">
        <v>3005.3</v>
      </c>
      <c r="F44" s="28">
        <f t="shared" si="0"/>
        <v>1.4310952380952382</v>
      </c>
    </row>
    <row r="45" spans="1:6" ht="12.75" hidden="1">
      <c r="A45" s="20"/>
      <c r="B45" s="29"/>
      <c r="C45" s="26" t="s">
        <v>82</v>
      </c>
      <c r="D45" s="27"/>
      <c r="E45" s="27"/>
      <c r="F45" s="24" t="e">
        <f t="shared" si="0"/>
        <v>#DIV/0!</v>
      </c>
    </row>
    <row r="46" spans="1:6" ht="12.75" hidden="1">
      <c r="A46" s="20"/>
      <c r="B46" s="29"/>
      <c r="C46" s="26" t="s">
        <v>83</v>
      </c>
      <c r="D46" s="27"/>
      <c r="E46" s="27"/>
      <c r="F46" s="24" t="e">
        <f t="shared" si="0"/>
        <v>#DIV/0!</v>
      </c>
    </row>
    <row r="47" spans="1:6" ht="12.75">
      <c r="A47" s="20"/>
      <c r="B47" s="29" t="s">
        <v>26</v>
      </c>
      <c r="C47" s="26" t="s">
        <v>27</v>
      </c>
      <c r="D47" s="27">
        <v>4128.2</v>
      </c>
      <c r="E47" s="27">
        <v>3523.3</v>
      </c>
      <c r="F47" s="28">
        <f aca="true" t="shared" si="1" ref="F47:F62">E47/D47</f>
        <v>0.8534712465481324</v>
      </c>
    </row>
    <row r="48" spans="1:6" ht="13.5" customHeight="1">
      <c r="A48" s="20"/>
      <c r="B48" s="29" t="s">
        <v>54</v>
      </c>
      <c r="C48" s="26" t="s">
        <v>99</v>
      </c>
      <c r="D48" s="27">
        <v>50</v>
      </c>
      <c r="E48" s="27">
        <v>364.2</v>
      </c>
      <c r="F48" s="28" t="s">
        <v>184</v>
      </c>
    </row>
    <row r="49" spans="1:6" ht="25.5" customHeight="1">
      <c r="A49" s="20"/>
      <c r="B49" s="44" t="s">
        <v>28</v>
      </c>
      <c r="C49" s="45" t="s">
        <v>175</v>
      </c>
      <c r="D49" s="46">
        <v>849284.3</v>
      </c>
      <c r="E49" s="46">
        <v>593497.5</v>
      </c>
      <c r="F49" s="24">
        <f t="shared" si="1"/>
        <v>0.6988207600211143</v>
      </c>
    </row>
    <row r="50" spans="1:6" ht="25.5" hidden="1">
      <c r="A50" s="20"/>
      <c r="B50" s="44" t="s">
        <v>28</v>
      </c>
      <c r="C50" s="45" t="s">
        <v>29</v>
      </c>
      <c r="D50" s="46"/>
      <c r="E50" s="46"/>
      <c r="F50" s="24" t="e">
        <f t="shared" si="1"/>
        <v>#DIV/0!</v>
      </c>
    </row>
    <row r="51" spans="1:6" ht="12.75" hidden="1">
      <c r="A51" s="20"/>
      <c r="B51" s="29" t="s">
        <v>30</v>
      </c>
      <c r="C51" s="26" t="s">
        <v>31</v>
      </c>
      <c r="D51" s="27"/>
      <c r="E51" s="27"/>
      <c r="F51" s="24" t="e">
        <f t="shared" si="1"/>
        <v>#DIV/0!</v>
      </c>
    </row>
    <row r="52" spans="1:6" ht="12.75" hidden="1">
      <c r="A52" s="20"/>
      <c r="B52" s="29" t="s">
        <v>74</v>
      </c>
      <c r="C52" s="26" t="s">
        <v>32</v>
      </c>
      <c r="D52" s="27"/>
      <c r="E52" s="27"/>
      <c r="F52" s="24" t="e">
        <f t="shared" si="1"/>
        <v>#DIV/0!</v>
      </c>
    </row>
    <row r="53" spans="1:6" ht="25.5" hidden="1">
      <c r="A53" s="20"/>
      <c r="B53" s="29" t="s">
        <v>93</v>
      </c>
      <c r="C53" s="26" t="s">
        <v>94</v>
      </c>
      <c r="D53" s="27"/>
      <c r="E53" s="27"/>
      <c r="F53" s="24" t="e">
        <f t="shared" si="1"/>
        <v>#DIV/0!</v>
      </c>
    </row>
    <row r="54" spans="1:6" ht="25.5" hidden="1">
      <c r="A54" s="20"/>
      <c r="B54" s="29" t="s">
        <v>33</v>
      </c>
      <c r="C54" s="26" t="s">
        <v>75</v>
      </c>
      <c r="D54" s="27"/>
      <c r="E54" s="27"/>
      <c r="F54" s="24" t="e">
        <f t="shared" si="1"/>
        <v>#DIV/0!</v>
      </c>
    </row>
    <row r="55" spans="1:6" ht="12.75" customHeight="1" hidden="1">
      <c r="A55" s="20"/>
      <c r="B55" s="29" t="s">
        <v>96</v>
      </c>
      <c r="C55" s="26" t="s">
        <v>95</v>
      </c>
      <c r="D55" s="27"/>
      <c r="E55" s="27"/>
      <c r="F55" s="24" t="e">
        <f t="shared" si="1"/>
        <v>#DIV/0!</v>
      </c>
    </row>
    <row r="56" spans="1:6" ht="12.75" customHeight="1" hidden="1">
      <c r="A56" s="20"/>
      <c r="B56" s="29" t="s">
        <v>84</v>
      </c>
      <c r="C56" s="26" t="s">
        <v>34</v>
      </c>
      <c r="D56" s="27"/>
      <c r="E56" s="27"/>
      <c r="F56" s="24" t="e">
        <f t="shared" si="1"/>
        <v>#DIV/0!</v>
      </c>
    </row>
    <row r="57" spans="1:6" ht="12.75" hidden="1">
      <c r="A57" s="20"/>
      <c r="B57" s="29" t="s">
        <v>85</v>
      </c>
      <c r="C57" s="26" t="s">
        <v>86</v>
      </c>
      <c r="D57" s="27"/>
      <c r="E57" s="27"/>
      <c r="F57" s="24" t="e">
        <f t="shared" si="1"/>
        <v>#DIV/0!</v>
      </c>
    </row>
    <row r="58" spans="1:6" ht="12.75" hidden="1">
      <c r="A58" s="20"/>
      <c r="B58" s="29" t="s">
        <v>103</v>
      </c>
      <c r="C58" s="26" t="s">
        <v>104</v>
      </c>
      <c r="D58" s="27"/>
      <c r="E58" s="27"/>
      <c r="F58" s="24" t="e">
        <f t="shared" si="1"/>
        <v>#DIV/0!</v>
      </c>
    </row>
    <row r="59" spans="1:6" ht="12.75" hidden="1">
      <c r="A59" s="20"/>
      <c r="B59" s="29" t="s">
        <v>76</v>
      </c>
      <c r="C59" s="26" t="s">
        <v>77</v>
      </c>
      <c r="D59" s="27"/>
      <c r="E59" s="27"/>
      <c r="F59" s="24" t="e">
        <f t="shared" si="1"/>
        <v>#DIV/0!</v>
      </c>
    </row>
    <row r="60" spans="1:6" ht="12.75">
      <c r="A60" s="20"/>
      <c r="B60" s="44" t="s">
        <v>191</v>
      </c>
      <c r="C60" s="45" t="s">
        <v>192</v>
      </c>
      <c r="D60" s="46">
        <v>1626.6</v>
      </c>
      <c r="E60" s="46">
        <v>1626.6</v>
      </c>
      <c r="F60" s="24">
        <f t="shared" si="1"/>
        <v>1</v>
      </c>
    </row>
    <row r="61" spans="1:6" ht="12.75">
      <c r="A61" s="20"/>
      <c r="B61" s="44" t="s">
        <v>176</v>
      </c>
      <c r="C61" s="45" t="s">
        <v>100</v>
      </c>
      <c r="D61" s="46">
        <v>-0.9</v>
      </c>
      <c r="E61" s="46">
        <v>-184.2</v>
      </c>
      <c r="F61" s="24">
        <v>0</v>
      </c>
    </row>
    <row r="62" spans="1:6" ht="12.75">
      <c r="A62" s="20"/>
      <c r="B62" s="47"/>
      <c r="C62" s="48" t="s">
        <v>1</v>
      </c>
      <c r="D62" s="46">
        <f>D15+D49+D60+D61</f>
        <v>1047892.9</v>
      </c>
      <c r="E62" s="46">
        <f>E15+E49+E60+E61</f>
        <v>720418.1</v>
      </c>
      <c r="F62" s="24">
        <f t="shared" si="1"/>
        <v>0.6874921091649728</v>
      </c>
    </row>
    <row r="63" spans="1:6" ht="18" customHeight="1">
      <c r="A63" s="20"/>
      <c r="B63" s="47"/>
      <c r="C63" s="49" t="s">
        <v>128</v>
      </c>
      <c r="D63" s="50"/>
      <c r="E63" s="51"/>
      <c r="F63" s="52"/>
    </row>
    <row r="64" spans="1:6" ht="12.75">
      <c r="A64" s="20"/>
      <c r="B64" s="53" t="s">
        <v>35</v>
      </c>
      <c r="C64" s="54" t="s">
        <v>105</v>
      </c>
      <c r="D64" s="55">
        <f>+D65+D66+D67+D68+D69+D70+D71+D72</f>
        <v>56528.6</v>
      </c>
      <c r="E64" s="55">
        <f>+E65+E66+E67+E68+E69+E70+E71+E72</f>
        <v>35510.2</v>
      </c>
      <c r="F64" s="56">
        <f aca="true" t="shared" si="2" ref="F64:F69">E64/D64</f>
        <v>0.6281811330901526</v>
      </c>
    </row>
    <row r="65" spans="1:6" ht="25.5">
      <c r="A65" s="20"/>
      <c r="B65" s="57" t="s">
        <v>129</v>
      </c>
      <c r="C65" s="58" t="s">
        <v>174</v>
      </c>
      <c r="D65" s="59">
        <v>1127.1</v>
      </c>
      <c r="E65" s="59">
        <v>791.4</v>
      </c>
      <c r="F65" s="60">
        <f t="shared" si="2"/>
        <v>0.702155975512377</v>
      </c>
    </row>
    <row r="66" spans="1:6" ht="26.25" customHeight="1">
      <c r="A66" s="20"/>
      <c r="B66" s="57" t="s">
        <v>124</v>
      </c>
      <c r="C66" s="61" t="s">
        <v>171</v>
      </c>
      <c r="D66" s="59">
        <v>4530.4</v>
      </c>
      <c r="E66" s="59">
        <v>2445</v>
      </c>
      <c r="F66" s="60">
        <f t="shared" si="2"/>
        <v>0.5396874448172347</v>
      </c>
    </row>
    <row r="67" spans="1:6" ht="38.25">
      <c r="A67" s="20"/>
      <c r="B67" s="62" t="s">
        <v>48</v>
      </c>
      <c r="C67" s="61" t="s">
        <v>130</v>
      </c>
      <c r="D67" s="63">
        <v>24338.3</v>
      </c>
      <c r="E67" s="63">
        <v>15987.3</v>
      </c>
      <c r="F67" s="64">
        <f t="shared" si="2"/>
        <v>0.6568782536167276</v>
      </c>
    </row>
    <row r="68" spans="1:6" ht="12.75">
      <c r="A68" s="20"/>
      <c r="B68" s="57" t="s">
        <v>185</v>
      </c>
      <c r="C68" s="61" t="s">
        <v>186</v>
      </c>
      <c r="D68" s="63">
        <v>0</v>
      </c>
      <c r="E68" s="63">
        <v>0</v>
      </c>
      <c r="F68" s="64" t="e">
        <f t="shared" si="2"/>
        <v>#DIV/0!</v>
      </c>
    </row>
    <row r="69" spans="1:6" s="66" customFormat="1" ht="25.5">
      <c r="A69" s="65"/>
      <c r="B69" s="57" t="s">
        <v>125</v>
      </c>
      <c r="C69" s="58" t="s">
        <v>173</v>
      </c>
      <c r="D69" s="59">
        <v>9398.9</v>
      </c>
      <c r="E69" s="59">
        <v>6420.4</v>
      </c>
      <c r="F69" s="60">
        <f t="shared" si="2"/>
        <v>0.6831012139718478</v>
      </c>
    </row>
    <row r="70" spans="1:6" ht="12.75">
      <c r="A70" s="20"/>
      <c r="B70" s="57" t="s">
        <v>126</v>
      </c>
      <c r="C70" s="58" t="s">
        <v>172</v>
      </c>
      <c r="D70" s="59">
        <v>0</v>
      </c>
      <c r="E70" s="59">
        <v>0</v>
      </c>
      <c r="F70" s="60">
        <v>0</v>
      </c>
    </row>
    <row r="71" spans="1:6" ht="12.75">
      <c r="A71" s="20"/>
      <c r="B71" s="57" t="s">
        <v>127</v>
      </c>
      <c r="C71" s="67" t="s">
        <v>106</v>
      </c>
      <c r="D71" s="59">
        <v>2668.3</v>
      </c>
      <c r="E71" s="59">
        <v>0</v>
      </c>
      <c r="F71" s="60">
        <f aca="true" t="shared" si="3" ref="F71:F106">E71/D71</f>
        <v>0</v>
      </c>
    </row>
    <row r="72" spans="1:6" ht="12.75">
      <c r="A72" s="20"/>
      <c r="B72" s="62" t="s">
        <v>147</v>
      </c>
      <c r="C72" s="61" t="s">
        <v>107</v>
      </c>
      <c r="D72" s="63">
        <v>14465.6</v>
      </c>
      <c r="E72" s="63">
        <v>9866.1</v>
      </c>
      <c r="F72" s="64">
        <f t="shared" si="3"/>
        <v>0.6820387678354164</v>
      </c>
    </row>
    <row r="73" spans="1:6" ht="12.75">
      <c r="A73" s="20"/>
      <c r="B73" s="68" t="s">
        <v>78</v>
      </c>
      <c r="C73" s="54" t="s">
        <v>79</v>
      </c>
      <c r="D73" s="69">
        <f>+D74</f>
        <v>626</v>
      </c>
      <c r="E73" s="69">
        <f>+E74</f>
        <v>415.6</v>
      </c>
      <c r="F73" s="56">
        <f t="shared" si="3"/>
        <v>0.6638977635782748</v>
      </c>
    </row>
    <row r="74" spans="1:6" ht="12.75">
      <c r="A74" s="20"/>
      <c r="B74" s="62" t="s">
        <v>90</v>
      </c>
      <c r="C74" s="61" t="s">
        <v>108</v>
      </c>
      <c r="D74" s="63">
        <v>626</v>
      </c>
      <c r="E74" s="63">
        <v>415.6</v>
      </c>
      <c r="F74" s="64">
        <f t="shared" si="3"/>
        <v>0.6638977635782748</v>
      </c>
    </row>
    <row r="75" spans="1:6" ht="12.75">
      <c r="A75" s="20"/>
      <c r="B75" s="70" t="s">
        <v>36</v>
      </c>
      <c r="C75" s="54" t="s">
        <v>170</v>
      </c>
      <c r="D75" s="71">
        <f>+D76+D77</f>
        <v>3427.8</v>
      </c>
      <c r="E75" s="71">
        <f>+E76+E77</f>
        <v>2225.5</v>
      </c>
      <c r="F75" s="72">
        <f t="shared" si="3"/>
        <v>0.6492502479724604</v>
      </c>
    </row>
    <row r="76" spans="1:6" ht="25.5">
      <c r="A76" s="20"/>
      <c r="B76" s="62" t="s">
        <v>149</v>
      </c>
      <c r="C76" s="61" t="s">
        <v>148</v>
      </c>
      <c r="D76" s="63">
        <v>1607.3</v>
      </c>
      <c r="E76" s="63">
        <v>983.8</v>
      </c>
      <c r="F76" s="64">
        <f t="shared" si="3"/>
        <v>0.6120823741678592</v>
      </c>
    </row>
    <row r="77" spans="1:6" ht="12.75">
      <c r="A77" s="20"/>
      <c r="B77" s="62" t="s">
        <v>131</v>
      </c>
      <c r="C77" s="61" t="s">
        <v>109</v>
      </c>
      <c r="D77" s="63">
        <v>1820.5</v>
      </c>
      <c r="E77" s="63">
        <v>1241.7</v>
      </c>
      <c r="F77" s="64">
        <f t="shared" si="3"/>
        <v>0.6820653666575117</v>
      </c>
    </row>
    <row r="78" spans="1:6" ht="12.75">
      <c r="A78" s="20">
        <v>79</v>
      </c>
      <c r="B78" s="73" t="s">
        <v>37</v>
      </c>
      <c r="C78" s="54" t="s">
        <v>47</v>
      </c>
      <c r="D78" s="69">
        <f>+D79+D80+D82+D81</f>
        <v>58164.200000000004</v>
      </c>
      <c r="E78" s="69">
        <f>+E79+E80+E82+E81</f>
        <v>38721.2</v>
      </c>
      <c r="F78" s="56">
        <f t="shared" si="3"/>
        <v>0.6657222140079292</v>
      </c>
    </row>
    <row r="79" spans="1:6" ht="12.75">
      <c r="A79" s="20">
        <v>80</v>
      </c>
      <c r="B79" s="74" t="s">
        <v>132</v>
      </c>
      <c r="C79" s="61" t="s">
        <v>110</v>
      </c>
      <c r="D79" s="63">
        <v>207.2</v>
      </c>
      <c r="E79" s="63">
        <v>189.9</v>
      </c>
      <c r="F79" s="64">
        <f t="shared" si="3"/>
        <v>0.9165057915057916</v>
      </c>
    </row>
    <row r="80" spans="1:6" ht="12.75">
      <c r="A80" s="20">
        <v>82</v>
      </c>
      <c r="B80" s="74" t="s">
        <v>38</v>
      </c>
      <c r="C80" s="61" t="s">
        <v>111</v>
      </c>
      <c r="D80" s="63">
        <v>16976.9</v>
      </c>
      <c r="E80" s="63">
        <v>11286.8</v>
      </c>
      <c r="F80" s="64">
        <f t="shared" si="3"/>
        <v>0.6648328022194864</v>
      </c>
    </row>
    <row r="81" spans="1:6" ht="12.75">
      <c r="A81" s="20"/>
      <c r="B81" s="74" t="s">
        <v>165</v>
      </c>
      <c r="C81" s="61" t="s">
        <v>166</v>
      </c>
      <c r="D81" s="63">
        <v>37904.9</v>
      </c>
      <c r="E81" s="63">
        <v>25588.9</v>
      </c>
      <c r="F81" s="64">
        <f t="shared" si="3"/>
        <v>0.6750815857580419</v>
      </c>
    </row>
    <row r="82" spans="1:6" ht="18" customHeight="1">
      <c r="A82" s="20"/>
      <c r="B82" s="62" t="s">
        <v>91</v>
      </c>
      <c r="C82" s="61" t="s">
        <v>49</v>
      </c>
      <c r="D82" s="63">
        <v>3075.2</v>
      </c>
      <c r="E82" s="63">
        <v>1655.6</v>
      </c>
      <c r="F82" s="64">
        <f t="shared" si="3"/>
        <v>0.5383714880332986</v>
      </c>
    </row>
    <row r="83" spans="1:6" ht="12.75">
      <c r="A83" s="20"/>
      <c r="B83" s="75" t="s">
        <v>39</v>
      </c>
      <c r="C83" s="54" t="s">
        <v>0</v>
      </c>
      <c r="D83" s="69">
        <f>+D84+D85+D86+D87</f>
        <v>62423.8</v>
      </c>
      <c r="E83" s="69">
        <f>+E84+E85+E86+E87</f>
        <v>30376.4</v>
      </c>
      <c r="F83" s="56">
        <f t="shared" si="3"/>
        <v>0.4866156818392985</v>
      </c>
    </row>
    <row r="84" spans="1:6" ht="12.75">
      <c r="A84" s="20"/>
      <c r="B84" s="62" t="s">
        <v>40</v>
      </c>
      <c r="C84" s="61" t="s">
        <v>112</v>
      </c>
      <c r="D84" s="63">
        <v>7345.1</v>
      </c>
      <c r="E84" s="63">
        <v>4288.6</v>
      </c>
      <c r="F84" s="64">
        <f t="shared" si="3"/>
        <v>0.5838722413581844</v>
      </c>
    </row>
    <row r="85" spans="1:6" ht="12.75">
      <c r="A85" s="20"/>
      <c r="B85" s="62" t="s">
        <v>41</v>
      </c>
      <c r="C85" s="61" t="s">
        <v>113</v>
      </c>
      <c r="D85" s="63">
        <v>2601.6</v>
      </c>
      <c r="E85" s="63">
        <v>1358.6</v>
      </c>
      <c r="F85" s="64">
        <f t="shared" si="3"/>
        <v>0.5222170971709716</v>
      </c>
    </row>
    <row r="86" spans="1:6" ht="12.75">
      <c r="A86" s="20"/>
      <c r="B86" s="62" t="s">
        <v>150</v>
      </c>
      <c r="C86" s="61" t="s">
        <v>151</v>
      </c>
      <c r="D86" s="76">
        <v>31295.9</v>
      </c>
      <c r="E86" s="63">
        <v>17226.2</v>
      </c>
      <c r="F86" s="64">
        <f t="shared" si="3"/>
        <v>0.5504299285209884</v>
      </c>
    </row>
    <row r="87" spans="1:6" ht="14.25" customHeight="1">
      <c r="A87" s="20"/>
      <c r="B87" s="62" t="s">
        <v>92</v>
      </c>
      <c r="C87" s="61" t="s">
        <v>133</v>
      </c>
      <c r="D87" s="63">
        <v>21181.2</v>
      </c>
      <c r="E87" s="63">
        <v>7503</v>
      </c>
      <c r="F87" s="64">
        <f t="shared" si="3"/>
        <v>0.35422922214038866</v>
      </c>
    </row>
    <row r="88" spans="1:6" ht="12.75">
      <c r="A88" s="20"/>
      <c r="B88" s="75" t="s">
        <v>42</v>
      </c>
      <c r="C88" s="54" t="s">
        <v>2</v>
      </c>
      <c r="D88" s="69">
        <f>+D89+D90+D91+D92+D93</f>
        <v>687977.2000000001</v>
      </c>
      <c r="E88" s="69">
        <f>+E89+E90+E91+E92+E93</f>
        <v>455450.7</v>
      </c>
      <c r="F88" s="64">
        <f t="shared" si="3"/>
        <v>0.662014235355474</v>
      </c>
    </row>
    <row r="89" spans="1:6" ht="12.75">
      <c r="A89" s="20"/>
      <c r="B89" s="62" t="s">
        <v>134</v>
      </c>
      <c r="C89" s="61" t="s">
        <v>114</v>
      </c>
      <c r="D89" s="63">
        <v>269051.5</v>
      </c>
      <c r="E89" s="63">
        <v>181338</v>
      </c>
      <c r="F89" s="64">
        <f t="shared" si="3"/>
        <v>0.6739899238621602</v>
      </c>
    </row>
    <row r="90" spans="1:6" ht="12.75">
      <c r="A90" s="20"/>
      <c r="B90" s="62" t="s">
        <v>135</v>
      </c>
      <c r="C90" s="61" t="s">
        <v>115</v>
      </c>
      <c r="D90" s="63">
        <v>274096.3</v>
      </c>
      <c r="E90" s="63">
        <v>186474.1</v>
      </c>
      <c r="F90" s="64">
        <f t="shared" si="3"/>
        <v>0.6803233024305692</v>
      </c>
    </row>
    <row r="91" spans="1:6" ht="12.75">
      <c r="A91" s="20"/>
      <c r="B91" s="62" t="s">
        <v>189</v>
      </c>
      <c r="C91" s="61" t="s">
        <v>190</v>
      </c>
      <c r="D91" s="63">
        <v>61780.4</v>
      </c>
      <c r="E91" s="63">
        <v>40024.4</v>
      </c>
      <c r="F91" s="64">
        <f t="shared" si="3"/>
        <v>0.6478494797702832</v>
      </c>
    </row>
    <row r="92" spans="1:6" ht="12.75">
      <c r="A92" s="20"/>
      <c r="B92" s="62" t="s">
        <v>136</v>
      </c>
      <c r="C92" s="61" t="s">
        <v>137</v>
      </c>
      <c r="D92" s="63">
        <v>46764.4</v>
      </c>
      <c r="E92" s="63">
        <v>22720</v>
      </c>
      <c r="F92" s="64">
        <f t="shared" si="3"/>
        <v>0.4858396558065537</v>
      </c>
    </row>
    <row r="93" spans="1:6" ht="12.75">
      <c r="A93" s="20"/>
      <c r="B93" s="62" t="s">
        <v>50</v>
      </c>
      <c r="C93" s="61" t="s">
        <v>116</v>
      </c>
      <c r="D93" s="63">
        <v>36284.6</v>
      </c>
      <c r="E93" s="63">
        <v>24894.2</v>
      </c>
      <c r="F93" s="64">
        <f t="shared" si="3"/>
        <v>0.686081698571846</v>
      </c>
    </row>
    <row r="94" spans="1:6" ht="12.75">
      <c r="A94" s="20"/>
      <c r="B94" s="70" t="s">
        <v>43</v>
      </c>
      <c r="C94" s="54" t="s">
        <v>169</v>
      </c>
      <c r="D94" s="71">
        <f>+D95+D96</f>
        <v>88683</v>
      </c>
      <c r="E94" s="71">
        <f>+E95+E96</f>
        <v>40498.4</v>
      </c>
      <c r="F94" s="72">
        <f t="shared" si="3"/>
        <v>0.45666474972655413</v>
      </c>
    </row>
    <row r="95" spans="1:6" ht="12.75">
      <c r="A95" s="20"/>
      <c r="B95" s="62" t="s">
        <v>138</v>
      </c>
      <c r="C95" s="61" t="s">
        <v>117</v>
      </c>
      <c r="D95" s="63">
        <v>76650.5</v>
      </c>
      <c r="E95" s="63">
        <v>34159.1</v>
      </c>
      <c r="F95" s="64">
        <f t="shared" si="3"/>
        <v>0.4456474517452593</v>
      </c>
    </row>
    <row r="96" spans="1:6" ht="13.5" customHeight="1">
      <c r="A96" s="20"/>
      <c r="B96" s="62" t="s">
        <v>152</v>
      </c>
      <c r="C96" s="61" t="s">
        <v>139</v>
      </c>
      <c r="D96" s="63">
        <v>12032.5</v>
      </c>
      <c r="E96" s="63">
        <v>6339.3</v>
      </c>
      <c r="F96" s="64">
        <f t="shared" si="3"/>
        <v>0.5268481196758779</v>
      </c>
    </row>
    <row r="97" spans="1:6" ht="12.75">
      <c r="A97" s="20"/>
      <c r="B97" s="75" t="s">
        <v>44</v>
      </c>
      <c r="C97" s="54" t="s">
        <v>140</v>
      </c>
      <c r="D97" s="69">
        <f>+D98</f>
        <v>89.6</v>
      </c>
      <c r="E97" s="69">
        <f>+E98</f>
        <v>89.6</v>
      </c>
      <c r="F97" s="56">
        <f t="shared" si="3"/>
        <v>1</v>
      </c>
    </row>
    <row r="98" spans="1:6" ht="12.75">
      <c r="A98" s="20"/>
      <c r="B98" s="62" t="s">
        <v>153</v>
      </c>
      <c r="C98" s="61" t="s">
        <v>154</v>
      </c>
      <c r="D98" s="63">
        <v>89.6</v>
      </c>
      <c r="E98" s="63">
        <v>89.6</v>
      </c>
      <c r="F98" s="64">
        <f t="shared" si="3"/>
        <v>1</v>
      </c>
    </row>
    <row r="99" spans="1:6" ht="12.75">
      <c r="A99" s="20"/>
      <c r="B99" s="75" t="s">
        <v>141</v>
      </c>
      <c r="C99" s="54" t="s">
        <v>45</v>
      </c>
      <c r="D99" s="69">
        <f>+D100+D101+D102+D103+D104</f>
        <v>68926.4</v>
      </c>
      <c r="E99" s="69">
        <f>+E100+E101+E102+E103+E104</f>
        <v>42923</v>
      </c>
      <c r="F99" s="56">
        <f t="shared" si="3"/>
        <v>0.6227367162654658</v>
      </c>
    </row>
    <row r="100" spans="1:6" ht="12.75">
      <c r="A100" s="20"/>
      <c r="B100" s="62" t="s">
        <v>142</v>
      </c>
      <c r="C100" s="61" t="s">
        <v>118</v>
      </c>
      <c r="D100" s="63">
        <v>652.6</v>
      </c>
      <c r="E100" s="63">
        <v>414.3</v>
      </c>
      <c r="F100" s="64">
        <f t="shared" si="3"/>
        <v>0.634845234446828</v>
      </c>
    </row>
    <row r="101" spans="1:6" ht="12.75">
      <c r="A101" s="20"/>
      <c r="B101" s="62" t="s">
        <v>143</v>
      </c>
      <c r="C101" s="61" t="s">
        <v>119</v>
      </c>
      <c r="D101" s="63">
        <v>40152.3</v>
      </c>
      <c r="E101" s="63">
        <v>25390.5</v>
      </c>
      <c r="F101" s="64">
        <f t="shared" si="3"/>
        <v>0.6323548090644869</v>
      </c>
    </row>
    <row r="102" spans="1:6" ht="12.75">
      <c r="A102" s="20"/>
      <c r="B102" s="62" t="s">
        <v>144</v>
      </c>
      <c r="C102" s="61" t="s">
        <v>120</v>
      </c>
      <c r="D102" s="63">
        <v>1808.6</v>
      </c>
      <c r="E102" s="63">
        <v>1491.8</v>
      </c>
      <c r="F102" s="64">
        <f t="shared" si="3"/>
        <v>0.8248368904124738</v>
      </c>
    </row>
    <row r="103" spans="1:6" ht="12.75">
      <c r="A103" s="20"/>
      <c r="B103" s="62" t="s">
        <v>145</v>
      </c>
      <c r="C103" s="61" t="s">
        <v>121</v>
      </c>
      <c r="D103" s="63">
        <v>9232.4</v>
      </c>
      <c r="E103" s="63">
        <v>4949.9</v>
      </c>
      <c r="F103" s="64">
        <f t="shared" si="3"/>
        <v>0.5361444478142194</v>
      </c>
    </row>
    <row r="104" spans="1:6" ht="12.75">
      <c r="A104" s="20"/>
      <c r="B104" s="62" t="s">
        <v>51</v>
      </c>
      <c r="C104" s="61" t="s">
        <v>146</v>
      </c>
      <c r="D104" s="63">
        <v>17080.5</v>
      </c>
      <c r="E104" s="63">
        <v>10676.5</v>
      </c>
      <c r="F104" s="64">
        <f t="shared" si="3"/>
        <v>0.6250695237258862</v>
      </c>
    </row>
    <row r="105" spans="1:6" ht="12.75">
      <c r="A105" s="20"/>
      <c r="B105" s="77" t="s">
        <v>155</v>
      </c>
      <c r="C105" s="54" t="s">
        <v>156</v>
      </c>
      <c r="D105" s="78">
        <f>+D107+D106</f>
        <v>41683.3</v>
      </c>
      <c r="E105" s="78">
        <f>+E107+E106</f>
        <v>25159.5</v>
      </c>
      <c r="F105" s="56">
        <f t="shared" si="3"/>
        <v>0.6035870480504182</v>
      </c>
    </row>
    <row r="106" spans="1:6" ht="12.75">
      <c r="A106" s="20"/>
      <c r="B106" s="62" t="s">
        <v>163</v>
      </c>
      <c r="C106" s="61" t="s">
        <v>164</v>
      </c>
      <c r="D106" s="76">
        <v>41683.3</v>
      </c>
      <c r="E106" s="76">
        <v>25159.5</v>
      </c>
      <c r="F106" s="64">
        <f t="shared" si="3"/>
        <v>0.6035870480504182</v>
      </c>
    </row>
    <row r="107" spans="1:6" ht="12.75">
      <c r="A107" s="20"/>
      <c r="B107" s="62" t="s">
        <v>157</v>
      </c>
      <c r="C107" s="61" t="s">
        <v>158</v>
      </c>
      <c r="D107" s="76">
        <v>0</v>
      </c>
      <c r="E107" s="76">
        <v>0</v>
      </c>
      <c r="F107" s="64">
        <v>0</v>
      </c>
    </row>
    <row r="108" spans="1:6" ht="12.75">
      <c r="A108" s="20"/>
      <c r="B108" s="77" t="s">
        <v>159</v>
      </c>
      <c r="C108" s="54" t="s">
        <v>161</v>
      </c>
      <c r="D108" s="78">
        <f>+D109</f>
        <v>612.5</v>
      </c>
      <c r="E108" s="78">
        <f>+E109</f>
        <v>0</v>
      </c>
      <c r="F108" s="56">
        <f>E108/D108</f>
        <v>0</v>
      </c>
    </row>
    <row r="109" spans="1:6" ht="14.25" customHeight="1">
      <c r="A109" s="20"/>
      <c r="B109" s="62" t="s">
        <v>160</v>
      </c>
      <c r="C109" s="61" t="s">
        <v>162</v>
      </c>
      <c r="D109" s="63">
        <v>612.5</v>
      </c>
      <c r="E109" s="63">
        <v>0</v>
      </c>
      <c r="F109" s="64">
        <f>E109/D109</f>
        <v>0</v>
      </c>
    </row>
    <row r="110" spans="1:6" ht="12.75">
      <c r="A110" s="20"/>
      <c r="B110" s="62"/>
      <c r="C110" s="79" t="s">
        <v>122</v>
      </c>
      <c r="D110" s="80">
        <f>+D99+D97+D94+D88+D83+D78+D75+D73+D64+D108+D105</f>
        <v>1069142.4000000001</v>
      </c>
      <c r="E110" s="80">
        <f>+E99+E97+E94+E88+E83+E78+E75+E73+E64+E108+E105</f>
        <v>671370.0999999999</v>
      </c>
      <c r="F110" s="81">
        <f>E110/D110</f>
        <v>0.6279519921761589</v>
      </c>
    </row>
    <row r="111" spans="1:6" ht="13.5" thickBot="1">
      <c r="A111" s="82"/>
      <c r="B111" s="83"/>
      <c r="C111" s="84" t="s">
        <v>123</v>
      </c>
      <c r="D111" s="85">
        <f>+D62-D110</f>
        <v>-21249.500000000116</v>
      </c>
      <c r="E111" s="85">
        <f>+E62-E110</f>
        <v>49048.00000000012</v>
      </c>
      <c r="F111" s="86"/>
    </row>
    <row r="112" spans="2:5" ht="12.75">
      <c r="B112" s="87"/>
      <c r="C112" s="87"/>
      <c r="D112" s="87"/>
      <c r="E112" s="87"/>
    </row>
    <row r="114" spans="2:6" ht="12.75">
      <c r="B114" s="87" t="s">
        <v>193</v>
      </c>
      <c r="C114" s="87"/>
      <c r="D114" s="87"/>
      <c r="E114" s="87"/>
      <c r="F114" s="87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  <row r="119" spans="2:6" ht="12.75">
      <c r="B119" s="88"/>
      <c r="C119" s="88"/>
      <c r="D119" s="88"/>
      <c r="E119" s="88"/>
      <c r="F119" s="88"/>
    </row>
    <row r="120" spans="2:6" ht="12.75">
      <c r="B120" s="88"/>
      <c r="C120" s="88"/>
      <c r="D120" s="88"/>
      <c r="E120" s="88"/>
      <c r="F120" s="88"/>
    </row>
    <row r="121" spans="2:6" ht="12.75">
      <c r="B121" s="88"/>
      <c r="C121" s="88"/>
      <c r="D121" s="88"/>
      <c r="E121" s="88"/>
      <c r="F121" s="88"/>
    </row>
  </sheetData>
  <sheetProtection/>
  <mergeCells count="14">
    <mergeCell ref="B118:F118"/>
    <mergeCell ref="B119:F119"/>
    <mergeCell ref="B120:F120"/>
    <mergeCell ref="B121:F121"/>
    <mergeCell ref="B114:F114"/>
    <mergeCell ref="B115:F115"/>
    <mergeCell ref="B116:F116"/>
    <mergeCell ref="B117:F117"/>
    <mergeCell ref="B112:E112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2017-10-10T07:23:03Z</cp:lastPrinted>
  <dcterms:created xsi:type="dcterms:W3CDTF">2000-04-20T02:38:47Z</dcterms:created>
  <dcterms:modified xsi:type="dcterms:W3CDTF">2017-10-10T07:23:24Z</dcterms:modified>
  <cp:category/>
  <cp:version/>
  <cp:contentType/>
  <cp:contentStatus/>
</cp:coreProperties>
</file>