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<sst xmlns="http://schemas.openxmlformats.org/spreadsheetml/2006/main" count="183" uniqueCount="180">
  <si>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</si>
  <si>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</si>
  <si>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</si>
  <si>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</si>
  <si>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</si>
  <si>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</si>
  <si>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</si>
  <si>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</si>
  <si>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</si>
  <si>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</si>
  <si>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</si>
  <si>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</si>
  <si>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</si>
  <si>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</si>
  <si>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</si>
  <si>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</si>
  <si>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</si>
  <si>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</si>
  <si>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</si>
  <si>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</si>
  <si>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</si>
  <si>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</si>
  <si>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</si>
  <si>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</si>
  <si>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</si>
  <si>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</si>
  <si>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</si>
  <si>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</si>
  <si>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</si>
  <si>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</si>
  <si>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</si>
  <si>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</si>
  <si>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</si>
  <si>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</si>
  <si>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</si>
  <si>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</si>
  <si>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</si>
  <si>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</si>
  <si>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</si>
  <si>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</si>
  <si>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</si>
  <si>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</si>
  <si>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</si>
  <si>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</si>
  <si>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</si>
  <si>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</si>
  <si>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</si>
  <si>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</si>
  <si>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</si>
  <si>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</si>
  <si>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</si>
  <si>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</si>
  <si>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</si>
  <si>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</si>
  <si>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</si>
  <si>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</si>
  <si>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</si>
  <si>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</si>
  <si>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</si>
  <si>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</si>
  <si>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</si>
  <si>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</si>
  <si>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</si>
  <si>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</si>
  <si>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</si>
  <si>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</si>
  <si>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</si>
  <si>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</si>
  <si>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</si>
  <si>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</si>
  <si>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</si>
  <si>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</si>
  <si>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</si>
  <si>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</si>
  <si>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</si>
  <si>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</si>
  <si>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</si>
  <si>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</si>
  <si>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</si>
  <si>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</si>
  <si>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</si>
  <si>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</si>
  <si>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</si>
  <si>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</si>
  <si>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</si>
  <si>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</si>
  <si>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</si>
  <si>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</si>
  <si>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</si>
  <si>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</si>
  <si>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</si>
  <si>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</si>
  <si>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</si>
  <si>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</si>
  <si>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</si>
  <si>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</si>
  <si>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</si>
  <si>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</si>
  <si>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</si>
  <si>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</si>
  <si>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</si>
  <si>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</si>
  <si>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</si>
  <si>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</si>
  <si>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</si>
  <si>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</si>
  <si>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</si>
  <si>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</si>
  <si>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</si>
  <si>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</si>
  <si>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</si>
  <si>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</si>
  <si>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</si>
  <si>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</si>
  <si>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</si>
  <si>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</si>
  <si>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</si>
  <si>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</si>
  <si>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</si>
  <si>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</si>
  <si>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</si>
  <si>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</si>
  <si>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</si>
  <si>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</si>
  <si>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</si>
  <si>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</si>
  <si>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</si>
  <si>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</si>
  <si>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</si>
  <si>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</si>
  <si>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</si>
  <si>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</si>
  <si>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</si>
  <si>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</si>
  <si>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</si>
  <si>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</si>
  <si>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</si>
  <si>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</si>
  <si>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</si>
  <si>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</si>
  <si>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</si>
  <si>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</si>
  <si>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</si>
  <si>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</si>
  <si>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</si>
  <si>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</si>
  <si>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</si>
  <si>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</si>
  <si>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</si>
  <si>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</si>
  <si>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</si>
  <si>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</si>
  <si>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</si>
  <si>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</si>
  <si>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</si>
  <si>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</si>
  <si>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</si>
  <si>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</si>
  <si>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</si>
  <si>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</si>
  <si>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</si>
  <si>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</si>
  <si>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</si>
  <si>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</si>
  <si>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</si>
  <si>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</si>
  <si>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</si>
  <si>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</si>
  <si>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</si>
  <si>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</si>
  <si>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</si>
  <si>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</si>
  <si>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</si>
  <si>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</si>
  <si>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</si>
  <si>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</si>
  <si>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</si>
  <si>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план  
2019 год</t>
  </si>
  <si>
    <t>Руководитель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</si>
  <si>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
МУНИЦИПАЛЬНОГО ОБРАЗОВАНИЯ г. ШАРЫПОВО 
на 01.11.2019 г.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</si>
</sst>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0.0"/>
    <numFmt numFmtId="167" formatCode="0.0%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8" fontId="7" fillId="0" borderId="13" xfId="0" applyNumberFormat="1" applyFont="1" applyFill="1" applyBorder="1" applyAlignment="1">
      <alignment horizontal="center" vertical="center"/>
    </xf>
    <xf numFmtId="167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8" fontId="8" fillId="0" borderId="15" xfId="0" applyNumberFormat="1" applyFont="1" applyFill="1" applyBorder="1" applyAlignment="1">
      <alignment horizontal="center" vertical="center"/>
    </xf>
    <xf numFmtId="167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8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8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8" fontId="15" fillId="0" borderId="15" xfId="57" applyNumberFormat="1" applyFont="1" applyFill="1" applyBorder="1" applyAlignment="1">
      <alignment horizontal="center" vertical="center"/>
    </xf>
    <xf numFmtId="178" fontId="16" fillId="0" borderId="15" xfId="0" applyNumberFormat="1" applyFont="1" applyFill="1" applyBorder="1" applyAlignment="1">
      <alignment horizontal="center" vertical="center"/>
    </xf>
    <xf numFmtId="167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8" fontId="5" fillId="0" borderId="15" xfId="57" applyNumberFormat="1" applyFont="1" applyFill="1" applyBorder="1" applyAlignment="1">
      <alignment horizontal="center" vertical="center"/>
    </xf>
    <xf numFmtId="167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8" fontId="3" fillId="0" borderId="17" xfId="0" applyNumberFormat="1" applyFont="1" applyFill="1" applyBorder="1" applyAlignment="1">
      <alignment horizontal="center" vertical="center"/>
    </xf>
    <xf numFmtId="167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167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8" fontId="5" fillId="0" borderId="17" xfId="0" applyNumberFormat="1" applyFont="1" applyFill="1" applyBorder="1" applyAlignment="1">
      <alignment horizontal="center" vertical="center"/>
    </xf>
    <xf numFmtId="167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8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8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8" fontId="4" fillId="0" borderId="15" xfId="0" applyNumberFormat="1" applyFont="1" applyFill="1" applyBorder="1" applyAlignment="1">
      <alignment horizontal="center" vertical="center"/>
    </xf>
    <xf numFmtId="167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8" fontId="4" fillId="0" borderId="20" xfId="0" applyNumberFormat="1" applyFont="1" applyFill="1" applyBorder="1" applyAlignment="1">
      <alignment horizontal="center" vertical="center"/>
    </xf>
    <xf numFmtId="167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6" fontId="4" fillId="0" borderId="22" xfId="0" applyNumberFormat="1" applyFont="1" applyFill="1" applyBorder="1" applyAlignment="1">
      <alignment horizontal="center" vertical="center" wrapText="1"/>
    </xf>
    <xf numFmtId="166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77">
      <selection activeCell="B12" sqref="B12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9" t="s">
        <v>179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177</v>
      </c>
      <c r="E13" s="80" t="s">
        <v>49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204015.99999999997</v>
      </c>
      <c r="E15" s="13">
        <f>E16++E19+E20+E22+E25+E32+E33+E40+E42+E44+E47+E48</f>
        <v>156578.80000000002</v>
      </c>
      <c r="F15" s="14">
        <f aca="true" t="shared" si="0" ref="F15:F46">E15/D15</f>
        <v>0.7674829425143128</v>
      </c>
    </row>
    <row r="16" spans="1:6" ht="12.75">
      <c r="A16" s="10"/>
      <c r="B16" s="15" t="s">
        <v>161</v>
      </c>
      <c r="C16" s="16" t="s">
        <v>158</v>
      </c>
      <c r="D16" s="17">
        <v>113339.2</v>
      </c>
      <c r="E16" s="17">
        <v>88430</v>
      </c>
      <c r="F16" s="18">
        <f t="shared" si="0"/>
        <v>0.7802243178000198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1721.8</v>
      </c>
      <c r="E19" s="17">
        <v>1592.6</v>
      </c>
      <c r="F19" s="18">
        <f t="shared" si="0"/>
        <v>0.9249622488093855</v>
      </c>
    </row>
    <row r="20" spans="1:6" ht="12.75">
      <c r="A20" s="10"/>
      <c r="B20" s="20" t="s">
        <v>159</v>
      </c>
      <c r="C20" s="16" t="s">
        <v>10</v>
      </c>
      <c r="D20" s="17">
        <v>23726.2</v>
      </c>
      <c r="E20" s="17">
        <v>22858.3</v>
      </c>
      <c r="F20" s="18">
        <f t="shared" si="0"/>
        <v>0.9634201852804073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28148.3</v>
      </c>
      <c r="E22" s="17">
        <v>14405.3</v>
      </c>
      <c r="F22" s="18">
        <f t="shared" si="0"/>
        <v>0.511764476007432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12516.5</v>
      </c>
      <c r="E25" s="17">
        <v>9331.6</v>
      </c>
      <c r="F25" s="18">
        <f t="shared" si="0"/>
        <v>0.7455438820756601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0.3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19426.5</v>
      </c>
      <c r="E33" s="17">
        <v>13699.7</v>
      </c>
      <c r="F33" s="18">
        <f t="shared" si="0"/>
        <v>0.7052068051373125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130.6</v>
      </c>
      <c r="E40" s="17">
        <v>113.7</v>
      </c>
      <c r="F40" s="18">
        <f t="shared" si="0"/>
        <v>0.8705972434915774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2131.4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1500</v>
      </c>
      <c r="E44" s="17">
        <v>913.8</v>
      </c>
      <c r="F44" s="18">
        <f t="shared" si="0"/>
        <v>0.6092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3436.9</v>
      </c>
      <c r="E47" s="17">
        <v>3104.7</v>
      </c>
      <c r="F47" s="18">
        <f aca="true" t="shared" si="1" ref="F47:F53">E47/D47</f>
        <v>0.9033431289825132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-2.6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1090397.5</v>
      </c>
      <c r="E49" s="36">
        <v>848835.3</v>
      </c>
      <c r="F49" s="14">
        <f t="shared" si="1"/>
        <v>0.7784640922232489</v>
      </c>
    </row>
    <row r="50" spans="1:6" ht="12.75">
      <c r="A50" s="10"/>
      <c r="B50" s="34" t="s">
        <v>175</v>
      </c>
      <c r="C50" s="35" t="s">
        <v>176</v>
      </c>
      <c r="D50" s="36">
        <v>0</v>
      </c>
      <c r="E50" s="36">
        <v>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317.3</v>
      </c>
      <c r="E51" s="36">
        <v>317.3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-3937.3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1294730.8</v>
      </c>
      <c r="E53" s="36">
        <f>E15+E49+E50+E51+E52</f>
        <v>1001794.1000000001</v>
      </c>
      <c r="F53" s="14">
        <f t="shared" si="1"/>
        <v>0.7737470213885389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69405.1</v>
      </c>
      <c r="E55" s="45">
        <f>+E56+E57+E58+E59+E60+E61+E62+E63</f>
        <v>48029.3</v>
      </c>
      <c r="F55" s="46">
        <f aca="true" t="shared" si="2" ref="F55:F60">E55/D55</f>
        <v>0.6920139874447266</v>
      </c>
    </row>
    <row r="56" spans="1:6" ht="25.5">
      <c r="A56" s="10"/>
      <c r="B56" s="47" t="s">
        <v>110</v>
      </c>
      <c r="C56" s="48" t="s">
        <v>155</v>
      </c>
      <c r="D56" s="49">
        <v>1706.1</v>
      </c>
      <c r="E56" s="49">
        <v>1291.6</v>
      </c>
      <c r="F56" s="50">
        <f t="shared" si="2"/>
        <v>0.7570482386729969</v>
      </c>
    </row>
    <row r="57" spans="1:6" ht="26.25" customHeight="1">
      <c r="A57" s="10"/>
      <c r="B57" s="47" t="s">
        <v>105</v>
      </c>
      <c r="C57" s="51" t="s">
        <v>152</v>
      </c>
      <c r="D57" s="49">
        <v>5485.8</v>
      </c>
      <c r="E57" s="49">
        <v>2946.1</v>
      </c>
      <c r="F57" s="50">
        <f t="shared" si="2"/>
        <v>0.5370410878996682</v>
      </c>
    </row>
    <row r="58" spans="1:6" ht="38.25">
      <c r="A58" s="10"/>
      <c r="B58" s="52" t="s">
        <v>42</v>
      </c>
      <c r="C58" s="51" t="s">
        <v>111</v>
      </c>
      <c r="D58" s="53">
        <v>28351</v>
      </c>
      <c r="E58" s="53">
        <v>21121.4</v>
      </c>
      <c r="F58" s="54">
        <f t="shared" si="2"/>
        <v>0.7449966491481782</v>
      </c>
    </row>
    <row r="59" spans="1:6" ht="12.75">
      <c r="A59" s="10"/>
      <c r="B59" s="47" t="s">
        <v>165</v>
      </c>
      <c r="C59" s="51" t="s">
        <v>166</v>
      </c>
      <c r="D59" s="53">
        <v>13.2</v>
      </c>
      <c r="E59" s="53">
        <v>13.2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11557.2</v>
      </c>
      <c r="E60" s="49">
        <v>8786.9</v>
      </c>
      <c r="F60" s="50">
        <f t="shared" si="2"/>
        <v>0.7602966116360363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2650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19641.8</v>
      </c>
      <c r="E63" s="53">
        <v>13870.1</v>
      </c>
      <c r="F63" s="54">
        <f aca="true" t="shared" si="3" ref="F63:F97">E63/D63</f>
        <v>0.7061521856449002</v>
      </c>
    </row>
    <row r="64" spans="1:6" ht="12.75">
      <c r="A64" s="10"/>
      <c r="B64" s="58" t="s">
        <v>68</v>
      </c>
      <c r="C64" s="44" t="s">
        <v>69</v>
      </c>
      <c r="D64" s="59">
        <f>+D65</f>
        <v>745.8</v>
      </c>
      <c r="E64" s="59">
        <f>+E65</f>
        <v>570.1</v>
      </c>
      <c r="F64" s="46">
        <f t="shared" si="3"/>
        <v>0.7644140520246716</v>
      </c>
    </row>
    <row r="65" spans="1:6" ht="12.75">
      <c r="A65" s="10"/>
      <c r="B65" s="52" t="s">
        <v>77</v>
      </c>
      <c r="C65" s="51" t="s">
        <v>89</v>
      </c>
      <c r="D65" s="53">
        <v>745.8</v>
      </c>
      <c r="E65" s="53">
        <v>570.1</v>
      </c>
      <c r="F65" s="54">
        <f t="shared" si="3"/>
        <v>0.7644140520246716</v>
      </c>
    </row>
    <row r="66" spans="1:6" ht="12.75">
      <c r="A66" s="10"/>
      <c r="B66" s="60" t="s">
        <v>30</v>
      </c>
      <c r="C66" s="44" t="s">
        <v>151</v>
      </c>
      <c r="D66" s="61">
        <f>+D67+D68</f>
        <v>3658</v>
      </c>
      <c r="E66" s="61">
        <f>+E67+E68</f>
        <v>2873.3999999999996</v>
      </c>
      <c r="F66" s="62">
        <f t="shared" si="3"/>
        <v>0.7855112083105521</v>
      </c>
    </row>
    <row r="67" spans="1:6" ht="25.5">
      <c r="A67" s="10"/>
      <c r="B67" s="52" t="s">
        <v>130</v>
      </c>
      <c r="C67" s="51" t="s">
        <v>129</v>
      </c>
      <c r="D67" s="53">
        <v>1850.3</v>
      </c>
      <c r="E67" s="53">
        <v>1410.1</v>
      </c>
      <c r="F67" s="54">
        <f t="shared" si="3"/>
        <v>0.7620926336269794</v>
      </c>
    </row>
    <row r="68" spans="1:6" ht="12.75">
      <c r="A68" s="10"/>
      <c r="B68" s="52" t="s">
        <v>112</v>
      </c>
      <c r="C68" s="51" t="s">
        <v>90</v>
      </c>
      <c r="D68" s="53">
        <v>1807.7</v>
      </c>
      <c r="E68" s="53">
        <v>1463.3</v>
      </c>
      <c r="F68" s="54">
        <f t="shared" si="3"/>
        <v>0.8094816617801626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70696.8</v>
      </c>
      <c r="E69" s="59">
        <f>+E70+E71+E73+E72</f>
        <v>50916</v>
      </c>
      <c r="F69" s="46">
        <f t="shared" si="3"/>
        <v>0.7202023288182775</v>
      </c>
    </row>
    <row r="70" spans="1:6" ht="12.75">
      <c r="A70" s="10">
        <v>80</v>
      </c>
      <c r="B70" s="64" t="s">
        <v>113</v>
      </c>
      <c r="C70" s="51" t="s">
        <v>91</v>
      </c>
      <c r="D70" s="53">
        <v>305.8</v>
      </c>
      <c r="E70" s="53">
        <v>226.2</v>
      </c>
      <c r="F70" s="54">
        <f t="shared" si="3"/>
        <v>0.7396991497710922</v>
      </c>
    </row>
    <row r="71" spans="1:6" ht="12.75">
      <c r="A71" s="10">
        <v>82</v>
      </c>
      <c r="B71" s="64" t="s">
        <v>32</v>
      </c>
      <c r="C71" s="51" t="s">
        <v>92</v>
      </c>
      <c r="D71" s="53">
        <v>23865.8</v>
      </c>
      <c r="E71" s="53">
        <v>13786</v>
      </c>
      <c r="F71" s="54">
        <f t="shared" si="3"/>
        <v>0.5776466743205759</v>
      </c>
    </row>
    <row r="72" spans="1:6" ht="12.75">
      <c r="A72" s="10"/>
      <c r="B72" s="64" t="s">
        <v>146</v>
      </c>
      <c r="C72" s="51" t="s">
        <v>147</v>
      </c>
      <c r="D72" s="53">
        <v>42692.5</v>
      </c>
      <c r="E72" s="53">
        <v>34544.3</v>
      </c>
      <c r="F72" s="54">
        <f t="shared" si="3"/>
        <v>0.8091421209814371</v>
      </c>
    </row>
    <row r="73" spans="1:6" ht="18" customHeight="1">
      <c r="A73" s="10"/>
      <c r="B73" s="52" t="s">
        <v>78</v>
      </c>
      <c r="C73" s="51" t="s">
        <v>43</v>
      </c>
      <c r="D73" s="53">
        <v>3832.7</v>
      </c>
      <c r="E73" s="53">
        <v>2359.5</v>
      </c>
      <c r="F73" s="54">
        <f t="shared" si="3"/>
        <v>0.6156234508310069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109283.5</v>
      </c>
      <c r="E74" s="59">
        <f>+E75+E76+E77+E78</f>
        <v>56312.100000000006</v>
      </c>
      <c r="F74" s="46">
        <f t="shared" si="3"/>
        <v>0.5152845580531371</v>
      </c>
    </row>
    <row r="75" spans="1:6" ht="12.75">
      <c r="A75" s="10"/>
      <c r="B75" s="52" t="s">
        <v>34</v>
      </c>
      <c r="C75" s="51" t="s">
        <v>93</v>
      </c>
      <c r="D75" s="53">
        <v>6177.9</v>
      </c>
      <c r="E75" s="53">
        <v>3856.8</v>
      </c>
      <c r="F75" s="54">
        <f t="shared" si="3"/>
        <v>0.6242898072160443</v>
      </c>
    </row>
    <row r="76" spans="1:6" ht="12.75">
      <c r="A76" s="10"/>
      <c r="B76" s="52" t="s">
        <v>35</v>
      </c>
      <c r="C76" s="51" t="s">
        <v>94</v>
      </c>
      <c r="D76" s="53">
        <v>42828.8</v>
      </c>
      <c r="E76" s="53">
        <v>11605.1</v>
      </c>
      <c r="F76" s="54">
        <f t="shared" si="3"/>
        <v>0.2709648647638972</v>
      </c>
    </row>
    <row r="77" spans="1:6" ht="12.75">
      <c r="A77" s="10"/>
      <c r="B77" s="52" t="s">
        <v>131</v>
      </c>
      <c r="C77" s="51" t="s">
        <v>132</v>
      </c>
      <c r="D77" s="66">
        <v>39852.3</v>
      </c>
      <c r="E77" s="53">
        <v>32367</v>
      </c>
      <c r="F77" s="54">
        <f t="shared" si="3"/>
        <v>0.8121739523189376</v>
      </c>
    </row>
    <row r="78" spans="1:6" ht="14.25" customHeight="1">
      <c r="A78" s="10"/>
      <c r="B78" s="52" t="s">
        <v>79</v>
      </c>
      <c r="C78" s="51" t="s">
        <v>114</v>
      </c>
      <c r="D78" s="53">
        <v>20424.5</v>
      </c>
      <c r="E78" s="53">
        <v>8483.2</v>
      </c>
      <c r="F78" s="54">
        <f t="shared" si="3"/>
        <v>0.41534431687434215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797413.1</v>
      </c>
      <c r="E79" s="59">
        <f>+E80+E81+E82+E83+E84</f>
        <v>610711.7999999999</v>
      </c>
      <c r="F79" s="54">
        <f t="shared" si="3"/>
        <v>0.7658662743313346</v>
      </c>
    </row>
    <row r="80" spans="1:6" ht="12.75">
      <c r="A80" s="10"/>
      <c r="B80" s="52" t="s">
        <v>115</v>
      </c>
      <c r="C80" s="51" t="s">
        <v>95</v>
      </c>
      <c r="D80" s="53">
        <v>324001.4</v>
      </c>
      <c r="E80" s="53">
        <v>249436.3</v>
      </c>
      <c r="F80" s="54">
        <f t="shared" si="3"/>
        <v>0.7698617968934701</v>
      </c>
    </row>
    <row r="81" spans="1:6" ht="12.75">
      <c r="A81" s="10"/>
      <c r="B81" s="52" t="s">
        <v>116</v>
      </c>
      <c r="C81" s="51" t="s">
        <v>96</v>
      </c>
      <c r="D81" s="53">
        <v>330839.4</v>
      </c>
      <c r="E81" s="53">
        <v>253956</v>
      </c>
      <c r="F81" s="54">
        <f t="shared" si="3"/>
        <v>0.767611112823926</v>
      </c>
    </row>
    <row r="82" spans="1:6" ht="12.75">
      <c r="A82" s="10"/>
      <c r="B82" s="52" t="s">
        <v>169</v>
      </c>
      <c r="C82" s="51" t="s">
        <v>170</v>
      </c>
      <c r="D82" s="53">
        <v>63605.2</v>
      </c>
      <c r="E82" s="53">
        <v>47843.4</v>
      </c>
      <c r="F82" s="54">
        <f t="shared" si="3"/>
        <v>0.7521932169067939</v>
      </c>
    </row>
    <row r="83" spans="1:6" ht="12.75">
      <c r="A83" s="10"/>
      <c r="B83" s="52" t="s">
        <v>117</v>
      </c>
      <c r="C83" s="51" t="s">
        <v>118</v>
      </c>
      <c r="D83" s="53">
        <v>34236.7</v>
      </c>
      <c r="E83" s="53">
        <v>27028.7</v>
      </c>
      <c r="F83" s="54">
        <f t="shared" si="3"/>
        <v>0.7894656903264626</v>
      </c>
    </row>
    <row r="84" spans="1:6" ht="12.75">
      <c r="A84" s="10"/>
      <c r="B84" s="52" t="s">
        <v>44</v>
      </c>
      <c r="C84" s="51" t="s">
        <v>97</v>
      </c>
      <c r="D84" s="53">
        <v>44730.4</v>
      </c>
      <c r="E84" s="53">
        <v>32447.4</v>
      </c>
      <c r="F84" s="54">
        <f t="shared" si="3"/>
        <v>0.7253992810258795</v>
      </c>
    </row>
    <row r="85" spans="1:6" ht="12.75">
      <c r="A85" s="10"/>
      <c r="B85" s="60" t="s">
        <v>37</v>
      </c>
      <c r="C85" s="44" t="s">
        <v>150</v>
      </c>
      <c r="D85" s="61">
        <f>+D86+D87</f>
        <v>83505.7</v>
      </c>
      <c r="E85" s="61">
        <f>+E86+E87</f>
        <v>51993.3</v>
      </c>
      <c r="F85" s="62">
        <f t="shared" si="3"/>
        <v>0.6226317484914204</v>
      </c>
    </row>
    <row r="86" spans="1:6" ht="12.75">
      <c r="A86" s="10"/>
      <c r="B86" s="52" t="s">
        <v>119</v>
      </c>
      <c r="C86" s="51" t="s">
        <v>98</v>
      </c>
      <c r="D86" s="53">
        <v>60680.2</v>
      </c>
      <c r="E86" s="53">
        <v>34664</v>
      </c>
      <c r="F86" s="54">
        <f t="shared" si="3"/>
        <v>0.5712571810903722</v>
      </c>
    </row>
    <row r="87" spans="1:6" ht="13.5" customHeight="1">
      <c r="A87" s="10"/>
      <c r="B87" s="52" t="s">
        <v>133</v>
      </c>
      <c r="C87" s="51" t="s">
        <v>120</v>
      </c>
      <c r="D87" s="53">
        <v>22825.5</v>
      </c>
      <c r="E87" s="53">
        <v>17329.3</v>
      </c>
      <c r="F87" s="54">
        <f t="shared" si="3"/>
        <v>0.7592079034413266</v>
      </c>
    </row>
    <row r="88" spans="1:6" ht="12.75">
      <c r="A88" s="10"/>
      <c r="B88" s="65" t="s">
        <v>38</v>
      </c>
      <c r="C88" s="44" t="s">
        <v>121</v>
      </c>
      <c r="D88" s="59">
        <f>+D89</f>
        <v>76.3</v>
      </c>
      <c r="E88" s="59">
        <f>+E89</f>
        <v>76.3</v>
      </c>
      <c r="F88" s="46">
        <f t="shared" si="3"/>
        <v>1</v>
      </c>
    </row>
    <row r="89" spans="1:6" ht="12.75">
      <c r="A89" s="10"/>
      <c r="B89" s="52" t="s">
        <v>134</v>
      </c>
      <c r="C89" s="51" t="s">
        <v>135</v>
      </c>
      <c r="D89" s="53">
        <v>76.3</v>
      </c>
      <c r="E89" s="53">
        <v>76.3</v>
      </c>
      <c r="F89" s="54">
        <f t="shared" si="3"/>
        <v>1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92242.90000000001</v>
      </c>
      <c r="E90" s="59">
        <f>+E91+E92+E93+E94+E95</f>
        <v>68288.4</v>
      </c>
      <c r="F90" s="46">
        <f t="shared" si="3"/>
        <v>0.7403106363741815</v>
      </c>
    </row>
    <row r="91" spans="1:6" ht="12.75">
      <c r="A91" s="10"/>
      <c r="B91" s="52" t="s">
        <v>123</v>
      </c>
      <c r="C91" s="51" t="s">
        <v>99</v>
      </c>
      <c r="D91" s="53">
        <v>905.4</v>
      </c>
      <c r="E91" s="53">
        <v>606.3</v>
      </c>
      <c r="F91" s="54">
        <f t="shared" si="3"/>
        <v>0.6696487740225314</v>
      </c>
    </row>
    <row r="92" spans="1:6" ht="12.75">
      <c r="A92" s="10"/>
      <c r="B92" s="52" t="s">
        <v>124</v>
      </c>
      <c r="C92" s="51" t="s">
        <v>100</v>
      </c>
      <c r="D92" s="53">
        <v>55503.8</v>
      </c>
      <c r="E92" s="53">
        <v>43622.3</v>
      </c>
      <c r="F92" s="54">
        <f t="shared" si="3"/>
        <v>0.7859335757191399</v>
      </c>
    </row>
    <row r="93" spans="1:6" ht="12.75">
      <c r="A93" s="10"/>
      <c r="B93" s="52" t="s">
        <v>125</v>
      </c>
      <c r="C93" s="51" t="s">
        <v>101</v>
      </c>
      <c r="D93" s="53">
        <v>1966.5</v>
      </c>
      <c r="E93" s="53">
        <v>1726.2</v>
      </c>
      <c r="F93" s="54">
        <f t="shared" si="3"/>
        <v>0.8778032036613272</v>
      </c>
    </row>
    <row r="94" spans="1:6" ht="12.75">
      <c r="A94" s="10"/>
      <c r="B94" s="52" t="s">
        <v>126</v>
      </c>
      <c r="C94" s="51" t="s">
        <v>102</v>
      </c>
      <c r="D94" s="53">
        <v>12647.5</v>
      </c>
      <c r="E94" s="53">
        <v>6281.6</v>
      </c>
      <c r="F94" s="54">
        <f t="shared" si="3"/>
        <v>0.49666732555841075</v>
      </c>
    </row>
    <row r="95" spans="1:6" ht="12.75">
      <c r="A95" s="10"/>
      <c r="B95" s="52" t="s">
        <v>45</v>
      </c>
      <c r="C95" s="51" t="s">
        <v>127</v>
      </c>
      <c r="D95" s="53">
        <v>21219.7</v>
      </c>
      <c r="E95" s="53">
        <v>16052</v>
      </c>
      <c r="F95" s="54">
        <f t="shared" si="3"/>
        <v>0.7564668680518575</v>
      </c>
    </row>
    <row r="96" spans="1:6" ht="12.75">
      <c r="A96" s="10"/>
      <c r="B96" s="67" t="s">
        <v>136</v>
      </c>
      <c r="C96" s="44" t="s">
        <v>137</v>
      </c>
      <c r="D96" s="68">
        <f>+D99+D98+D97</f>
        <v>83274.4</v>
      </c>
      <c r="E96" s="68">
        <f>+E99+E98+E97</f>
        <v>61652.1</v>
      </c>
      <c r="F96" s="46">
        <f t="shared" si="3"/>
        <v>0.740348774653435</v>
      </c>
    </row>
    <row r="97" spans="1:6" ht="12.75">
      <c r="A97" s="10"/>
      <c r="B97" s="52" t="s">
        <v>144</v>
      </c>
      <c r="C97" s="51" t="s">
        <v>145</v>
      </c>
      <c r="D97" s="66">
        <v>39304.4</v>
      </c>
      <c r="E97" s="66">
        <v>26150.1</v>
      </c>
      <c r="F97" s="54">
        <f t="shared" si="3"/>
        <v>0.6653224575365607</v>
      </c>
    </row>
    <row r="98" spans="1:6" ht="12.75">
      <c r="A98" s="10"/>
      <c r="B98" s="52" t="s">
        <v>173</v>
      </c>
      <c r="C98" s="51" t="s">
        <v>174</v>
      </c>
      <c r="D98" s="66">
        <v>3467.3</v>
      </c>
      <c r="E98" s="66">
        <v>3065.1</v>
      </c>
      <c r="F98" s="54">
        <f>E98/D98</f>
        <v>0.8840019611801689</v>
      </c>
    </row>
    <row r="99" spans="1:6" ht="12.75">
      <c r="A99" s="10"/>
      <c r="B99" s="52" t="s">
        <v>138</v>
      </c>
      <c r="C99" s="51" t="s">
        <v>139</v>
      </c>
      <c r="D99" s="66">
        <v>40502.7</v>
      </c>
      <c r="E99" s="66">
        <v>32436.9</v>
      </c>
      <c r="F99" s="54">
        <f>E99/D99</f>
        <v>0.8008577205964048</v>
      </c>
    </row>
    <row r="100" spans="1:6" ht="12.75">
      <c r="A100" s="10"/>
      <c r="B100" s="67" t="s">
        <v>140</v>
      </c>
      <c r="C100" s="44" t="s">
        <v>142</v>
      </c>
      <c r="D100" s="68">
        <f>+D101</f>
        <v>0</v>
      </c>
      <c r="E100" s="68">
        <f>+E101</f>
        <v>0</v>
      </c>
      <c r="F100" s="46"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0</v>
      </c>
      <c r="E101" s="53">
        <v>0</v>
      </c>
      <c r="F101" s="54"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1310301.6</v>
      </c>
      <c r="E102" s="70">
        <f>+E90+E88+E85+E79+E74+E69+E66+E64+E55+E100+E96</f>
        <v>951422.7999999999</v>
      </c>
      <c r="F102" s="71">
        <f>E102/D102</f>
        <v>0.7261097750319467</v>
      </c>
    </row>
    <row r="103" spans="1:6" ht="13.5" thickBot="1">
      <c r="A103" s="72"/>
      <c r="B103" s="73"/>
      <c r="C103" s="74" t="s">
        <v>104</v>
      </c>
      <c r="D103" s="75">
        <f>+D53-D102</f>
        <v>-15570.800000000047</v>
      </c>
      <c r="E103" s="75">
        <f>+E53-E102</f>
        <v>50371.30000000016</v>
      </c>
      <c r="F103" s="76"/>
    </row>
    <row r="104" spans="2:5" ht="12.75">
      <c r="B104" s="78"/>
      <c r="C104" s="78"/>
      <c r="D104" s="78"/>
      <c r="E104" s="78"/>
    </row>
    <row r="106" spans="2:6" ht="12.75">
      <c r="B106" s="77" t="s">
        <v>178</v>
      </c>
      <c r="C106" s="77"/>
      <c r="D106" s="77"/>
      <c r="E106" s="77"/>
      <c r="F106" s="77"/>
    </row>
    <row r="107" spans="2:6" ht="12.75">
      <c r="B107" s="88"/>
      <c r="C107" s="88"/>
      <c r="D107" s="88"/>
      <c r="E107" s="88"/>
      <c r="F107" s="88"/>
    </row>
    <row r="108" spans="2:6" ht="12.75">
      <c r="B108" s="88"/>
      <c r="C108" s="88"/>
      <c r="D108" s="88"/>
      <c r="E108" s="88"/>
      <c r="F108" s="88"/>
    </row>
    <row r="109" spans="2:6" ht="12.75">
      <c r="B109" s="88"/>
      <c r="C109" s="88"/>
      <c r="D109" s="88"/>
      <c r="E109" s="88"/>
      <c r="F109" s="88"/>
    </row>
    <row r="110" spans="2:6" ht="12.75">
      <c r="B110" s="88"/>
      <c r="C110" s="88"/>
      <c r="D110" s="88"/>
      <c r="E110" s="88"/>
      <c r="F110" s="88"/>
    </row>
    <row r="111" spans="2:6" ht="12.75">
      <c r="B111" s="88"/>
      <c r="C111" s="88"/>
      <c r="D111" s="88"/>
      <c r="E111" s="88"/>
      <c r="F111" s="88"/>
    </row>
    <row r="112" spans="2:6" ht="12.75">
      <c r="B112" s="88"/>
      <c r="C112" s="88"/>
      <c r="D112" s="88"/>
      <c r="E112" s="88"/>
      <c r="F112" s="88"/>
    </row>
    <row r="113" spans="2:6" ht="12.75">
      <c r="B113" s="88"/>
      <c r="C113" s="88"/>
      <c r="D113" s="88"/>
      <c r="E113" s="88"/>
      <c r="F113" s="88"/>
    </row>
  </sheetData>
  <sheetProtection/>
  <mergeCells count="13">
    <mergeCell ref="B110:F110"/>
    <mergeCell ref="B111:F111"/>
    <mergeCell ref="B112:F112"/>
    <mergeCell ref="B113:F113"/>
    <mergeCell ref="B107:F107"/>
    <mergeCell ref="B108:F108"/>
    <mergeCell ref="B109:F109"/>
    <mergeCell ref="B104:E104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8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2019-11-12T01:58:29Z</cp:lastPrinted>
  <dcterms:created xsi:type="dcterms:W3CDTF">2000-04-20T02:38:47Z</dcterms:created>
  <dcterms:modified xsi:type="dcterms:W3CDTF">2019-11-12T01:58:33Z</dcterms:modified>
  <cp:category/>
  <cp:version/>
  <cp:contentType/>
  <cp:contentStatus/>
</cp:coreProperties>
</file>