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<sst xmlns="http://schemas.openxmlformats.org/spreadsheetml/2006/main" count="183" uniqueCount="180">
  <si>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</si>
  <si>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</si>
  <si>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</si>
  <si>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</si>
  <si>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</si>
  <si>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</si>
  <si>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</si>
  <si>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</si>
  <si>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</si>
  <si>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</si>
  <si>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</si>
  <si>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</si>
  <si>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</si>
  <si>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</si>
  <si>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</si>
  <si>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</si>
  <si>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</si>
  <si>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</si>
  <si>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</si>
  <si>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</si>
  <si>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</si>
  <si>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</si>
  <si>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</si>
  <si>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</si>
  <si>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</si>
  <si>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</si>
  <si>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</si>
  <si>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</si>
  <si>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</si>
  <si>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</si>
  <si>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</si>
  <si>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</si>
  <si>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</si>
  <si>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</si>
  <si>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</si>
  <si>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</si>
  <si>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</si>
  <si>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</si>
  <si>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</si>
  <si>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</si>
  <si>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</si>
  <si>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</si>
  <si>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</si>
  <si>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</si>
  <si>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</si>
  <si>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</si>
  <si>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</si>
  <si>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</si>
  <si>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</si>
  <si>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</si>
  <si>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</si>
  <si>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</si>
  <si>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</si>
  <si>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</si>
  <si>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</si>
  <si>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</si>
  <si>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</si>
  <si>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</si>
  <si>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</si>
  <si>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</si>
  <si>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</si>
  <si>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</si>
  <si>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</si>
  <si>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</si>
  <si>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</si>
  <si>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</si>
  <si>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</si>
  <si>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</si>
  <si>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</si>
  <si>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</si>
  <si>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</si>
  <si>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</si>
  <si>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</si>
  <si>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</si>
  <si>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</si>
  <si>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</si>
  <si>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</si>
  <si>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</si>
  <si>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</si>
  <si>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</si>
  <si>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</si>
  <si>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</si>
  <si>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</si>
  <si>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</si>
  <si>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</si>
  <si>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</si>
  <si>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</si>
  <si>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</si>
  <si>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</si>
  <si>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</si>
  <si>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</si>
  <si>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</si>
  <si>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</si>
  <si>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</si>
  <si>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</si>
  <si>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</si>
  <si>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</si>
  <si>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</si>
  <si>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</si>
  <si>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</si>
  <si>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</si>
  <si>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</si>
  <si>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</si>
  <si>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</si>
  <si>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</si>
  <si>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</si>
  <si>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</si>
  <si>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</si>
  <si>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</si>
  <si>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</si>
  <si>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</si>
  <si>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</si>
  <si>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</si>
  <si>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</si>
  <si>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</si>
  <si>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</si>
  <si>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</si>
  <si>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</si>
  <si>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</si>
  <si>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</si>
  <si>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</si>
  <si>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</si>
  <si>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</si>
  <si>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</si>
  <si>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</si>
  <si>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</si>
  <si>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</si>
  <si>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</si>
  <si>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</si>
  <si>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</si>
  <si>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</si>
  <si>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</si>
  <si>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</si>
  <si>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</si>
  <si>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</si>
  <si>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</si>
  <si>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</si>
  <si>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</si>
  <si>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</si>
  <si>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</si>
  <si>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</si>
  <si>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</si>
  <si>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</si>
  <si>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</si>
  <si>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</si>
  <si>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</si>
  <si>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</si>
  <si>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</si>
  <si>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</si>
  <si>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</si>
  <si>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</si>
  <si>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</si>
  <si>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</si>
  <si>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</si>
  <si>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</si>
  <si>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</si>
  <si>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</si>
  <si>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</si>
  <si>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</si>
  <si>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</si>
  <si>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</si>
  <si>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</si>
  <si>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</si>
  <si>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</si>
  <si>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</si>
  <si>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</si>
  <si>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</si>
  <si>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</si>
  <si>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</si>
  <si>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</si>
  <si>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</si>
  <si>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</si>
  <si>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</si>
  <si>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</si>
  <si>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</si>
  <si>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</si>
  <si>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</si>
  <si>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01.02.2020 г.           </t>
  </si>
  <si>
    <t>план  
2020 год</t>
  </si>
  <si>
    <t>отчет                      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</si>
</sst>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10">
      <selection activeCell="D98" sqref="D9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177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178</v>
      </c>
      <c r="E13" s="81" t="s">
        <v>179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12644.3</v>
      </c>
      <c r="F15" s="14">
        <f aca="true" t="shared" si="0" ref="F15:F46">E15/D15</f>
        <v>0.06100197368833672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3852.1</v>
      </c>
      <c r="F16" s="18">
        <f t="shared" si="0"/>
        <v>0.03223088495412322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153.3</v>
      </c>
      <c r="F19" s="18">
        <f t="shared" si="0"/>
        <v>0.07812261122152576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4927.68</v>
      </c>
      <c r="F20" s="18">
        <f t="shared" si="0"/>
        <v>0.18901001112347054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1663.86</v>
      </c>
      <c r="F22" s="18">
        <f t="shared" si="0"/>
        <v>0.06054803493449781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627.83</v>
      </c>
      <c r="F25" s="18">
        <f t="shared" si="0"/>
        <v>0.05979333333333334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1318.8</v>
      </c>
      <c r="F33" s="18">
        <f t="shared" si="0"/>
        <v>0.06770715679227847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9.46</v>
      </c>
      <c r="F40" s="18">
        <f t="shared" si="0"/>
        <v>0.0602547770700637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22.56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21.83</v>
      </c>
      <c r="F44" s="18">
        <f t="shared" si="0"/>
        <v>0.014553333333333333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48.44</v>
      </c>
      <c r="F47" s="18">
        <f aca="true" t="shared" si="1" ref="F47:F53">E47/D47</f>
        <v>0.089240972733972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1055113.82</v>
      </c>
      <c r="E49" s="36">
        <v>27719.28</v>
      </c>
      <c r="F49" s="14">
        <f t="shared" si="1"/>
        <v>0.02627136473295364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-11012.08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1262390.72</v>
      </c>
      <c r="E53" s="36">
        <f>E15+E49+E50+E51+E52</f>
        <v>29351.5</v>
      </c>
      <c r="F53" s="14">
        <f t="shared" si="1"/>
        <v>0.023250725417246414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67746</v>
      </c>
      <c r="E55" s="45">
        <f>+E56+E57+E58+E59+E60+E61+E62+E63</f>
        <v>2027.3</v>
      </c>
      <c r="F55" s="46">
        <f aca="true" t="shared" si="2" ref="F55:F60">E55/D55</f>
        <v>0.029925014022968145</v>
      </c>
    </row>
    <row r="56" spans="1:6" ht="25.5">
      <c r="A56" s="10"/>
      <c r="B56" s="47" t="s">
        <v>109</v>
      </c>
      <c r="C56" s="48" t="s">
        <v>154</v>
      </c>
      <c r="D56" s="49">
        <v>1760.6</v>
      </c>
      <c r="E56" s="49">
        <v>70</v>
      </c>
      <c r="F56" s="50">
        <f t="shared" si="2"/>
        <v>0.03975917300920141</v>
      </c>
    </row>
    <row r="57" spans="1:6" ht="26.25" customHeight="1">
      <c r="A57" s="10"/>
      <c r="B57" s="47" t="s">
        <v>104</v>
      </c>
      <c r="C57" s="51" t="s">
        <v>151</v>
      </c>
      <c r="D57" s="49">
        <v>5346.2</v>
      </c>
      <c r="E57" s="49">
        <v>109.4</v>
      </c>
      <c r="F57" s="50">
        <f t="shared" si="2"/>
        <v>0.020463132692379635</v>
      </c>
    </row>
    <row r="58" spans="1:6" ht="38.25">
      <c r="A58" s="10"/>
      <c r="B58" s="52" t="s">
        <v>42</v>
      </c>
      <c r="C58" s="51" t="s">
        <v>110</v>
      </c>
      <c r="D58" s="53">
        <v>28562</v>
      </c>
      <c r="E58" s="53">
        <v>499</v>
      </c>
      <c r="F58" s="54">
        <f t="shared" si="2"/>
        <v>0.017470765352566347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11752.9</v>
      </c>
      <c r="E60" s="49">
        <v>723.1</v>
      </c>
      <c r="F60" s="50">
        <f t="shared" si="2"/>
        <v>0.06152524057892095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1100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19210.5</v>
      </c>
      <c r="E63" s="53">
        <v>625.8</v>
      </c>
      <c r="F63" s="54">
        <f aca="true" t="shared" si="3" ref="F63:F97">E63/D63</f>
        <v>0.03257593503552744</v>
      </c>
    </row>
    <row r="64" spans="1:6" ht="12.75">
      <c r="A64" s="10"/>
      <c r="B64" s="58" t="s">
        <v>67</v>
      </c>
      <c r="C64" s="44" t="s">
        <v>68</v>
      </c>
      <c r="D64" s="59">
        <f>+D65</f>
        <v>882.9</v>
      </c>
      <c r="E64" s="59">
        <f>+E65</f>
        <v>0</v>
      </c>
      <c r="F64" s="46">
        <f t="shared" si="3"/>
        <v>0</v>
      </c>
    </row>
    <row r="65" spans="1:6" ht="12.75">
      <c r="A65" s="10"/>
      <c r="B65" s="52" t="s">
        <v>76</v>
      </c>
      <c r="C65" s="51" t="s">
        <v>88</v>
      </c>
      <c r="D65" s="53">
        <v>882.9</v>
      </c>
      <c r="E65" s="53">
        <v>0</v>
      </c>
      <c r="F65" s="54">
        <f t="shared" si="3"/>
        <v>0</v>
      </c>
    </row>
    <row r="66" spans="1:6" ht="12.75">
      <c r="A66" s="10"/>
      <c r="B66" s="60" t="s">
        <v>30</v>
      </c>
      <c r="C66" s="44" t="s">
        <v>150</v>
      </c>
      <c r="D66" s="61">
        <f>+D67+D68</f>
        <v>4127.2</v>
      </c>
      <c r="E66" s="61">
        <f>+E67+E68</f>
        <v>61.7</v>
      </c>
      <c r="F66" s="62">
        <f t="shared" si="3"/>
        <v>0.014949602636169802</v>
      </c>
    </row>
    <row r="67" spans="1:6" ht="25.5">
      <c r="A67" s="10"/>
      <c r="B67" s="52" t="s">
        <v>129</v>
      </c>
      <c r="C67" s="51" t="s">
        <v>128</v>
      </c>
      <c r="D67" s="53">
        <v>2043.5</v>
      </c>
      <c r="E67" s="53">
        <v>0</v>
      </c>
      <c r="F67" s="54">
        <f t="shared" si="3"/>
        <v>0</v>
      </c>
    </row>
    <row r="68" spans="1:6" ht="12.75">
      <c r="A68" s="10"/>
      <c r="B68" s="52" t="s">
        <v>111</v>
      </c>
      <c r="C68" s="51" t="s">
        <v>89</v>
      </c>
      <c r="D68" s="53">
        <v>2083.7</v>
      </c>
      <c r="E68" s="53">
        <v>61.7</v>
      </c>
      <c r="F68" s="54">
        <f t="shared" si="3"/>
        <v>0.029610788501223787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71421.3</v>
      </c>
      <c r="E69" s="59">
        <f>+E70+E71+E73+E72</f>
        <v>70.7</v>
      </c>
      <c r="F69" s="46">
        <f t="shared" si="3"/>
        <v>0.0009899007718985793</v>
      </c>
    </row>
    <row r="70" spans="1:6" ht="12.75">
      <c r="A70" s="10">
        <v>80</v>
      </c>
      <c r="B70" s="64" t="s">
        <v>112</v>
      </c>
      <c r="C70" s="51" t="s">
        <v>90</v>
      </c>
      <c r="D70" s="53">
        <v>338.3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0</v>
      </c>
      <c r="F71" s="54">
        <f t="shared" si="3"/>
        <v>0</v>
      </c>
    </row>
    <row r="72" spans="1:6" ht="12.75">
      <c r="A72" s="10"/>
      <c r="B72" s="64" t="s">
        <v>145</v>
      </c>
      <c r="C72" s="51" t="s">
        <v>146</v>
      </c>
      <c r="D72" s="53">
        <v>43505.6</v>
      </c>
      <c r="E72" s="53">
        <v>0</v>
      </c>
      <c r="F72" s="54">
        <f t="shared" si="3"/>
        <v>0</v>
      </c>
    </row>
    <row r="73" spans="1:6" ht="18" customHeight="1">
      <c r="A73" s="10"/>
      <c r="B73" s="52" t="s">
        <v>77</v>
      </c>
      <c r="C73" s="51" t="s">
        <v>43</v>
      </c>
      <c r="D73" s="53">
        <v>3530.4</v>
      </c>
      <c r="E73" s="53">
        <v>70.7</v>
      </c>
      <c r="F73" s="54">
        <f t="shared" si="3"/>
        <v>0.020026059370043054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142317.9</v>
      </c>
      <c r="E74" s="59">
        <f>+E75+E76+E77+E78</f>
        <v>1699.5</v>
      </c>
      <c r="F74" s="46">
        <f t="shared" si="3"/>
        <v>0.011941575866422987</v>
      </c>
    </row>
    <row r="75" spans="1:6" ht="12.75">
      <c r="A75" s="10"/>
      <c r="B75" s="52" t="s">
        <v>34</v>
      </c>
      <c r="C75" s="51" t="s">
        <v>92</v>
      </c>
      <c r="D75" s="53">
        <v>5430.4</v>
      </c>
      <c r="E75" s="53">
        <v>341.2</v>
      </c>
      <c r="F75" s="54">
        <f t="shared" si="3"/>
        <v>0.06283146729522687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0</v>
      </c>
      <c r="F76" s="54">
        <f t="shared" si="3"/>
        <v>0</v>
      </c>
    </row>
    <row r="77" spans="1:6" ht="12.75">
      <c r="A77" s="10"/>
      <c r="B77" s="52" t="s">
        <v>130</v>
      </c>
      <c r="C77" s="51" t="s">
        <v>131</v>
      </c>
      <c r="D77" s="66">
        <v>96524</v>
      </c>
      <c r="E77" s="53">
        <v>1015.3</v>
      </c>
      <c r="F77" s="54">
        <f t="shared" si="3"/>
        <v>0.010518627491608304</v>
      </c>
    </row>
    <row r="78" spans="1:6" ht="14.25" customHeight="1">
      <c r="A78" s="10"/>
      <c r="B78" s="52" t="s">
        <v>78</v>
      </c>
      <c r="C78" s="51" t="s">
        <v>113</v>
      </c>
      <c r="D78" s="53">
        <v>11824.2</v>
      </c>
      <c r="E78" s="53">
        <v>343</v>
      </c>
      <c r="F78" s="54">
        <f t="shared" si="3"/>
        <v>0.029008305001606872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806363.8000000002</v>
      </c>
      <c r="E79" s="59">
        <f>+E80+E81+E82+E83+E84</f>
        <v>23958.1</v>
      </c>
      <c r="F79" s="54">
        <f t="shared" si="3"/>
        <v>0.029711279201769716</v>
      </c>
    </row>
    <row r="80" spans="1:6" ht="12.75">
      <c r="A80" s="10"/>
      <c r="B80" s="52" t="s">
        <v>114</v>
      </c>
      <c r="C80" s="51" t="s">
        <v>94</v>
      </c>
      <c r="D80" s="53">
        <v>326954.7</v>
      </c>
      <c r="E80" s="53">
        <v>9795.3</v>
      </c>
      <c r="F80" s="54">
        <f t="shared" si="3"/>
        <v>0.029959196182223407</v>
      </c>
    </row>
    <row r="81" spans="1:6" ht="12.75">
      <c r="A81" s="10"/>
      <c r="B81" s="52" t="s">
        <v>115</v>
      </c>
      <c r="C81" s="51" t="s">
        <v>95</v>
      </c>
      <c r="D81" s="53">
        <v>331052.9</v>
      </c>
      <c r="E81" s="53">
        <v>10857.4</v>
      </c>
      <c r="F81" s="54">
        <f t="shared" si="3"/>
        <v>0.03279657118243036</v>
      </c>
    </row>
    <row r="82" spans="1:6" ht="12.75">
      <c r="A82" s="10"/>
      <c r="B82" s="52" t="s">
        <v>168</v>
      </c>
      <c r="C82" s="51" t="s">
        <v>169</v>
      </c>
      <c r="D82" s="53">
        <v>68215.4</v>
      </c>
      <c r="E82" s="53">
        <v>1573.9</v>
      </c>
      <c r="F82" s="54">
        <f t="shared" si="3"/>
        <v>0.023072502690008417</v>
      </c>
    </row>
    <row r="83" spans="1:6" ht="12.75">
      <c r="A83" s="10"/>
      <c r="B83" s="52" t="s">
        <v>116</v>
      </c>
      <c r="C83" s="51" t="s">
        <v>117</v>
      </c>
      <c r="D83" s="53">
        <v>32706.5</v>
      </c>
      <c r="E83" s="53">
        <v>312</v>
      </c>
      <c r="F83" s="54">
        <f t="shared" si="3"/>
        <v>0.009539388195007109</v>
      </c>
    </row>
    <row r="84" spans="1:6" ht="12.75">
      <c r="A84" s="10"/>
      <c r="B84" s="52" t="s">
        <v>44</v>
      </c>
      <c r="C84" s="51" t="s">
        <v>96</v>
      </c>
      <c r="D84" s="53">
        <v>47434.3</v>
      </c>
      <c r="E84" s="53">
        <v>1419.5</v>
      </c>
      <c r="F84" s="54">
        <f t="shared" si="3"/>
        <v>0.02992560235947405</v>
      </c>
    </row>
    <row r="85" spans="1:6" ht="12.75">
      <c r="A85" s="10"/>
      <c r="B85" s="60" t="s">
        <v>37</v>
      </c>
      <c r="C85" s="44" t="s">
        <v>149</v>
      </c>
      <c r="D85" s="61">
        <f>+D86+D87</f>
        <v>85860.1</v>
      </c>
      <c r="E85" s="61">
        <f>+E86+E87</f>
        <v>940.3</v>
      </c>
      <c r="F85" s="62">
        <f t="shared" si="3"/>
        <v>0.010951536278201399</v>
      </c>
    </row>
    <row r="86" spans="1:6" ht="12.75">
      <c r="A86" s="10"/>
      <c r="B86" s="52" t="s">
        <v>118</v>
      </c>
      <c r="C86" s="51" t="s">
        <v>97</v>
      </c>
      <c r="D86" s="53">
        <v>61280.4</v>
      </c>
      <c r="E86" s="53">
        <v>564.3</v>
      </c>
      <c r="F86" s="54">
        <f t="shared" si="3"/>
        <v>0.009208490806195782</v>
      </c>
    </row>
    <row r="87" spans="1:6" ht="13.5" customHeight="1">
      <c r="A87" s="10"/>
      <c r="B87" s="52" t="s">
        <v>132</v>
      </c>
      <c r="C87" s="51" t="s">
        <v>119</v>
      </c>
      <c r="D87" s="53">
        <v>24579.7</v>
      </c>
      <c r="E87" s="53">
        <v>376</v>
      </c>
      <c r="F87" s="54">
        <f t="shared" si="3"/>
        <v>0.015297176125013731</v>
      </c>
    </row>
    <row r="88" spans="1:6" ht="12.75">
      <c r="A88" s="10"/>
      <c r="B88" s="65" t="s">
        <v>38</v>
      </c>
      <c r="C88" s="44" t="s">
        <v>120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133</v>
      </c>
      <c r="C89" s="51" t="s">
        <v>134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121</v>
      </c>
      <c r="C90" s="44" t="s">
        <v>39</v>
      </c>
      <c r="D90" s="59">
        <f>+D91+D92+D93+D94+D95</f>
        <v>16593.9</v>
      </c>
      <c r="E90" s="59">
        <f>+E91+E92+E93+E94+E95</f>
        <v>10</v>
      </c>
      <c r="F90" s="46">
        <f t="shared" si="3"/>
        <v>0.0006026310873272708</v>
      </c>
    </row>
    <row r="91" spans="1:6" ht="12.75">
      <c r="A91" s="10"/>
      <c r="B91" s="52" t="s">
        <v>122</v>
      </c>
      <c r="C91" s="51" t="s">
        <v>98</v>
      </c>
      <c r="D91" s="53">
        <v>974.1</v>
      </c>
      <c r="E91" s="53">
        <v>0</v>
      </c>
      <c r="F91" s="54">
        <f t="shared" si="3"/>
        <v>0</v>
      </c>
    </row>
    <row r="92" spans="1:6" ht="12.75">
      <c r="A92" s="10"/>
      <c r="B92" s="52" t="s">
        <v>123</v>
      </c>
      <c r="C92" s="51" t="s">
        <v>99</v>
      </c>
      <c r="D92" s="53">
        <v>0</v>
      </c>
      <c r="E92" s="53">
        <v>0</v>
      </c>
      <c r="F92" s="54" t="e">
        <f t="shared" si="3"/>
        <v>#DIV/0!</v>
      </c>
    </row>
    <row r="93" spans="1:6" ht="12.75">
      <c r="A93" s="10"/>
      <c r="B93" s="52" t="s">
        <v>124</v>
      </c>
      <c r="C93" s="51" t="s">
        <v>100</v>
      </c>
      <c r="D93" s="53">
        <v>1931.7</v>
      </c>
      <c r="E93" s="53">
        <v>0</v>
      </c>
      <c r="F93" s="54">
        <f t="shared" si="3"/>
        <v>0</v>
      </c>
    </row>
    <row r="94" spans="1:6" ht="12.75">
      <c r="A94" s="10"/>
      <c r="B94" s="52" t="s">
        <v>125</v>
      </c>
      <c r="C94" s="51" t="s">
        <v>101</v>
      </c>
      <c r="D94" s="53">
        <v>12517.7</v>
      </c>
      <c r="E94" s="53">
        <v>0</v>
      </c>
      <c r="F94" s="54">
        <f t="shared" si="3"/>
        <v>0</v>
      </c>
    </row>
    <row r="95" spans="1:6" ht="12.75">
      <c r="A95" s="10"/>
      <c r="B95" s="52" t="s">
        <v>45</v>
      </c>
      <c r="C95" s="51" t="s">
        <v>126</v>
      </c>
      <c r="D95" s="53">
        <v>1170.4</v>
      </c>
      <c r="E95" s="53">
        <v>10</v>
      </c>
      <c r="F95" s="54">
        <f t="shared" si="3"/>
        <v>0.008544087491455911</v>
      </c>
    </row>
    <row r="96" spans="1:6" ht="12.75">
      <c r="A96" s="10"/>
      <c r="B96" s="67" t="s">
        <v>135</v>
      </c>
      <c r="C96" s="44" t="s">
        <v>136</v>
      </c>
      <c r="D96" s="68">
        <f>+D99+D98+D97</f>
        <v>67001.3</v>
      </c>
      <c r="E96" s="68">
        <f>+E99+E98+E97</f>
        <v>1503.6</v>
      </c>
      <c r="F96" s="46">
        <f t="shared" si="3"/>
        <v>0.022441355615488056</v>
      </c>
    </row>
    <row r="97" spans="1:6" ht="12.75">
      <c r="A97" s="10"/>
      <c r="B97" s="52" t="s">
        <v>143</v>
      </c>
      <c r="C97" s="51" t="s">
        <v>144</v>
      </c>
      <c r="D97" s="66">
        <v>32073.7</v>
      </c>
      <c r="E97" s="66">
        <v>466.9</v>
      </c>
      <c r="F97" s="54">
        <f t="shared" si="3"/>
        <v>0.014557098183246709</v>
      </c>
    </row>
    <row r="98" spans="1:6" ht="12.75">
      <c r="A98" s="10"/>
      <c r="B98" s="52" t="s">
        <v>172</v>
      </c>
      <c r="C98" s="51" t="s">
        <v>173</v>
      </c>
      <c r="D98" s="66">
        <v>7518.8</v>
      </c>
      <c r="E98" s="66">
        <v>110</v>
      </c>
      <c r="F98" s="54">
        <f>E98/D98</f>
        <v>0.01462999414800234</v>
      </c>
    </row>
    <row r="99" spans="1:6" ht="12.75">
      <c r="A99" s="10"/>
      <c r="B99" s="52" t="s">
        <v>137</v>
      </c>
      <c r="C99" s="51" t="s">
        <v>138</v>
      </c>
      <c r="D99" s="66">
        <v>27408.8</v>
      </c>
      <c r="E99" s="66">
        <v>926.7</v>
      </c>
      <c r="F99" s="54">
        <f>E99/D99</f>
        <v>0.03381030909780801</v>
      </c>
    </row>
    <row r="100" spans="1:6" ht="12.75">
      <c r="A100" s="10"/>
      <c r="B100" s="67" t="s">
        <v>139</v>
      </c>
      <c r="C100" s="44" t="s">
        <v>141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140</v>
      </c>
      <c r="C101" s="51" t="s">
        <v>142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102</v>
      </c>
      <c r="D102" s="70">
        <f>+D90+D88+D85+D79+D74+D69+D66+D64+D55+D100+D96</f>
        <v>1262390.7000000002</v>
      </c>
      <c r="E102" s="70">
        <f>+E90+E88+E85+E79+E74+E69+E66+E64+E55+E100+E96</f>
        <v>30271.199999999997</v>
      </c>
      <c r="F102" s="71">
        <f>E102/D102</f>
        <v>0.02397926410579545</v>
      </c>
    </row>
    <row r="103" spans="1:6" ht="13.5" thickBot="1">
      <c r="A103" s="72"/>
      <c r="B103" s="73"/>
      <c r="C103" s="74" t="s">
        <v>103</v>
      </c>
      <c r="D103" s="75">
        <f>+D53-D102</f>
        <v>0.019999999785795808</v>
      </c>
      <c r="E103" s="75">
        <f>+E53-E102</f>
        <v>-919.6999999999971</v>
      </c>
      <c r="F103" s="76"/>
    </row>
    <row r="104" spans="2:5" ht="12.75">
      <c r="B104" s="79"/>
      <c r="C104" s="79"/>
      <c r="D104" s="79"/>
      <c r="E104" s="79"/>
    </row>
    <row r="106" spans="2:6" ht="12.75">
      <c r="B106" s="77" t="s">
        <v>176</v>
      </c>
      <c r="C106" s="77"/>
      <c r="D106" s="77"/>
      <c r="E106" s="77"/>
      <c r="F106" s="77"/>
    </row>
    <row r="107" spans="2:6" ht="12.75">
      <c r="B107" s="78"/>
      <c r="C107" s="78"/>
      <c r="D107" s="78"/>
      <c r="E107" s="78"/>
      <c r="F107" s="78"/>
    </row>
    <row r="108" spans="2:6" ht="12.75">
      <c r="B108" s="78"/>
      <c r="C108" s="78"/>
      <c r="D108" s="78"/>
      <c r="E108" s="78"/>
      <c r="F108" s="78"/>
    </row>
    <row r="109" spans="2:6" ht="12.75">
      <c r="B109" s="78"/>
      <c r="C109" s="78"/>
      <c r="D109" s="78"/>
      <c r="E109" s="78"/>
      <c r="F109" s="78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</sheetData>
  <sheetProtection/>
  <mergeCells count="13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2020-01-20T04:31:26Z</cp:lastPrinted>
  <dcterms:created xsi:type="dcterms:W3CDTF">2000-04-20T02:38:47Z</dcterms:created>
  <dcterms:modified xsi:type="dcterms:W3CDTF">2020-02-14T06:59:35Z</dcterms:modified>
  <cp:category/>
  <cp:version/>
  <cp:contentType/>
  <cp:contentStatus/>
</cp:coreProperties>
</file>