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1'!$A$1:$F$109</definedName>
  </definedNames>
  <calcPr fullCalcOnLoad="1"/>
</workbook>
</file>

<file path=xl/sharedStrings.xml><?xml version="1.0" encoding="utf-8"?>
<sst xmlns="http://schemas.openxmlformats.org/spreadsheetml/2006/main" count="189" uniqueCount="186">
  <si>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</si>
  <si>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</si>
  <si>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</si>
  <si>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</si>
  <si>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</si>
  <si>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</si>
  <si>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</si>
  <si>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</si>
  <si>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</si>
  <si>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</si>
  <si>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</si>
  <si>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</si>
  <si>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</si>
  <si>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</si>
  <si>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</si>
  <si>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</si>
  <si>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</si>
  <si>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</si>
  <si>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</si>
  <si>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</si>
  <si>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</si>
  <si>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</si>
  <si>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</si>
  <si>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</si>
  <si>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</si>
  <si>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</si>
  <si>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</si>
  <si>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</si>
  <si>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</si>
  <si>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</si>
  <si>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</si>
  <si>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</si>
  <si>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</si>
  <si>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</si>
  <si>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</si>
  <si>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</si>
  <si>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</si>
  <si>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</si>
  <si>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</si>
  <si>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</si>
  <si>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</si>
  <si>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</si>
  <si>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</si>
  <si>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</si>
  <si>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</si>
  <si>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</si>
  <si>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</si>
  <si>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</si>
  <si>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</si>
  <si>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</si>
  <si>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</si>
  <si>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</si>
  <si>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</si>
  <si>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</si>
  <si>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</si>
  <si>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</si>
  <si>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</si>
  <si>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</si>
  <si>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</si>
  <si>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</si>
  <si>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</si>
  <si>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</si>
  <si>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</si>
  <si>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</si>
  <si>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</si>
  <si>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</si>
  <si>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</si>
  <si>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</si>
  <si>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</si>
  <si>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</si>
  <si>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</si>
  <si>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</si>
  <si>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</si>
  <si>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</si>
  <si>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</si>
  <si>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</si>
  <si>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</si>
  <si>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</si>
  <si>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</si>
  <si>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</si>
  <si>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</si>
  <si>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</si>
  <si>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</si>
  <si>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</si>
  <si>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</si>
  <si>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</si>
  <si>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</si>
  <si>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</si>
  <si>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</si>
  <si>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</si>
  <si>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</si>
  <si>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</si>
  <si>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</si>
  <si>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</si>
  <si>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</si>
  <si>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</si>
  <si>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</si>
  <si>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</si>
  <si>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</si>
  <si>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</si>
  <si>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</si>
  <si>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</si>
  <si>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</si>
  <si>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</si>
  <si>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</si>
  <si>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</si>
  <si>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</si>
  <si>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</si>
  <si>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</si>
  <si>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</si>
  <si>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</si>
  <si>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</si>
  <si>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</si>
  <si>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</si>
  <si>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</si>
  <si>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</si>
  <si>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</si>
  <si>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</si>
  <si>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</si>
  <si>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</si>
  <si>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</si>
  <si>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</si>
  <si>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</si>
  <si>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</si>
  <si>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</si>
  <si>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</si>
  <si>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</si>
  <si>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</si>
  <si>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</si>
  <si>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</si>
  <si>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</si>
  <si>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</si>
  <si>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</si>
  <si>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</si>
  <si>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</si>
  <si>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</si>
  <si>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</si>
  <si>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</si>
  <si>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</si>
  <si>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</si>
  <si>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</si>
  <si>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</si>
  <si>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</si>
  <si>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</si>
  <si>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</si>
  <si>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</si>
  <si>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</si>
  <si>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</si>
  <si>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</si>
  <si>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</si>
  <si>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</si>
  <si>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</si>
  <si>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</si>
  <si>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</si>
  <si>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</si>
  <si>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</si>
  <si>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</si>
  <si>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</si>
  <si>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</si>
  <si>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</si>
  <si>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</si>
  <si>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</si>
  <si>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</si>
  <si>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</si>
  <si>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</si>
  <si>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</si>
  <si>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</si>
  <si>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</si>
  <si>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</si>
  <si>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</si>
  <si>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</si>
  <si>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</si>
  <si>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</si>
  <si>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</si>
  <si>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</si>
  <si>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</si>
  <si>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план  
2020 год</t>
  </si>
  <si>
    <t>отчет                      2020 год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</si>
  <si>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</si>
  <si>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</si>
  <si>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</si>
  <si>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</si>
  <si>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Руководитель Финансового управления                                                                                                       Е.А. Гришина</t>
  </si>
  <si>
    <t>0406</t>
  </si>
  <si>
    <t>Водное хозяйство</t>
  </si>
  <si>
    <t xml:space="preserve">ИНФОРМАЦИЯ О ХОДЕ ИСПОЛНЕНИЯ БЮДЖЕТА 
МУНИЦИПАЛЬНОГО ОБРАЗОВАНИЯ г. ШАРЫПОВО 
на 01.01.2021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</si>
</sst>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173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173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173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84" fontId="4" fillId="0" borderId="20" xfId="0" applyNumberFormat="1" applyFont="1" applyFill="1" applyBorder="1" applyAlignment="1">
      <alignment horizontal="center" vertical="center"/>
    </xf>
    <xf numFmtId="173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6"/>
  <sheetViews>
    <sheetView tabSelected="1" zoomScaleSheetLayoutView="100" zoomScalePageLayoutView="0" workbookViewId="0" topLeftCell="B74">
      <selection activeCell="E62" sqref="E62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79" t="s">
        <v>185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7" t="s">
        <v>40</v>
      </c>
    </row>
    <row r="13" spans="1:6" ht="12.75" customHeight="1">
      <c r="A13" s="8"/>
      <c r="B13" s="84" t="s">
        <v>5</v>
      </c>
      <c r="C13" s="85"/>
      <c r="D13" s="80" t="s">
        <v>176</v>
      </c>
      <c r="E13" s="80" t="s">
        <v>177</v>
      </c>
      <c r="F13" s="82" t="s">
        <v>6</v>
      </c>
    </row>
    <row r="14" spans="1:6" ht="25.5" customHeight="1" thickBot="1">
      <c r="A14" s="9"/>
      <c r="B14" s="86"/>
      <c r="C14" s="87"/>
      <c r="D14" s="81"/>
      <c r="E14" s="81"/>
      <c r="F14" s="83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207276.8</v>
      </c>
      <c r="E15" s="13">
        <f>E16++E19+E20+E22+E25+E32+E33+E40+E42+E44+E47+E48</f>
        <v>220050.33999999997</v>
      </c>
      <c r="F15" s="14">
        <f aca="true" t="shared" si="0" ref="F15:F46">E15/D15</f>
        <v>1.0616255171828202</v>
      </c>
    </row>
    <row r="16" spans="1:6" ht="12.75">
      <c r="A16" s="10"/>
      <c r="B16" s="15" t="s">
        <v>160</v>
      </c>
      <c r="C16" s="16" t="s">
        <v>157</v>
      </c>
      <c r="D16" s="17">
        <v>125204</v>
      </c>
      <c r="E16" s="17">
        <v>135622.7</v>
      </c>
      <c r="F16" s="18">
        <f t="shared" si="0"/>
        <v>1.0832137950864191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159</v>
      </c>
      <c r="C19" s="16" t="s">
        <v>147</v>
      </c>
      <c r="D19" s="17">
        <v>1962.3</v>
      </c>
      <c r="E19" s="17">
        <v>1752.4</v>
      </c>
      <c r="F19" s="18">
        <f t="shared" si="0"/>
        <v>0.8930336849615248</v>
      </c>
    </row>
    <row r="20" spans="1:6" ht="12.75">
      <c r="A20" s="10"/>
      <c r="B20" s="20" t="s">
        <v>158</v>
      </c>
      <c r="C20" s="16" t="s">
        <v>10</v>
      </c>
      <c r="D20" s="17">
        <v>20236.4</v>
      </c>
      <c r="E20" s="17">
        <v>20515.8</v>
      </c>
      <c r="F20" s="18">
        <f t="shared" si="0"/>
        <v>1.0138068035816645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23980</v>
      </c>
      <c r="E22" s="17">
        <v>24771.3</v>
      </c>
      <c r="F22" s="18">
        <f t="shared" si="0"/>
        <v>1.032998331943286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10504</v>
      </c>
      <c r="E25" s="17">
        <v>10992.5</v>
      </c>
      <c r="F25" s="18">
        <f t="shared" si="0"/>
        <v>1.046506092916984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17300</v>
      </c>
      <c r="E33" s="17">
        <v>18143.8</v>
      </c>
      <c r="F33" s="18">
        <f t="shared" si="0"/>
        <v>1.0487745664739885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157</v>
      </c>
      <c r="E40" s="17">
        <v>118.5</v>
      </c>
      <c r="F40" s="18">
        <f t="shared" si="0"/>
        <v>0.7547770700636943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828.1</v>
      </c>
      <c r="E42" s="33">
        <v>838.3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3035</v>
      </c>
      <c r="E44" s="17">
        <v>3089.6</v>
      </c>
      <c r="F44" s="18">
        <f t="shared" si="0"/>
        <v>1.017990115321252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4000</v>
      </c>
      <c r="E47" s="17">
        <v>4207</v>
      </c>
      <c r="F47" s="18">
        <f aca="true" t="shared" si="1" ref="F47:F53">E47/D47</f>
        <v>1.05175</v>
      </c>
    </row>
    <row r="48" spans="1:6" ht="13.5" customHeight="1">
      <c r="A48" s="10"/>
      <c r="B48" s="19" t="s">
        <v>48</v>
      </c>
      <c r="C48" s="16" t="s">
        <v>81</v>
      </c>
      <c r="D48" s="17">
        <v>70</v>
      </c>
      <c r="E48" s="17">
        <v>-1.56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1123004.1</v>
      </c>
      <c r="E49" s="36">
        <v>1116677.1</v>
      </c>
      <c r="F49" s="14">
        <f t="shared" si="1"/>
        <v>0.9943660045408561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322.9</v>
      </c>
      <c r="E51" s="36">
        <v>318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-3819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1330603.8</v>
      </c>
      <c r="E53" s="36">
        <f>E15+E49+E50+E51+E52</f>
        <v>1333226.44</v>
      </c>
      <c r="F53" s="14">
        <f t="shared" si="1"/>
        <v>1.0019710149632821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83495.5</v>
      </c>
      <c r="E55" s="45">
        <f>+E56+E57+E58+E59+E60+E61+E62+E63</f>
        <v>77116.20000000001</v>
      </c>
      <c r="F55" s="46">
        <f aca="true" t="shared" si="2" ref="F55:F60">E55/D55</f>
        <v>0.9235970800821602</v>
      </c>
    </row>
    <row r="56" spans="1:6" ht="25.5">
      <c r="A56" s="10"/>
      <c r="B56" s="47" t="s">
        <v>109</v>
      </c>
      <c r="C56" s="48" t="s">
        <v>154</v>
      </c>
      <c r="D56" s="49">
        <v>1977.2</v>
      </c>
      <c r="E56" s="49">
        <v>1924.8</v>
      </c>
      <c r="F56" s="50">
        <f t="shared" si="2"/>
        <v>0.9734978757839369</v>
      </c>
    </row>
    <row r="57" spans="1:6" ht="26.25" customHeight="1">
      <c r="A57" s="10"/>
      <c r="B57" s="47" t="s">
        <v>104</v>
      </c>
      <c r="C57" s="51" t="s">
        <v>151</v>
      </c>
      <c r="D57" s="49">
        <v>5702.8</v>
      </c>
      <c r="E57" s="49">
        <v>5209</v>
      </c>
      <c r="F57" s="50">
        <f t="shared" si="2"/>
        <v>0.9134109560216034</v>
      </c>
    </row>
    <row r="58" spans="1:6" ht="38.25">
      <c r="A58" s="10"/>
      <c r="B58" s="52" t="s">
        <v>42</v>
      </c>
      <c r="C58" s="51" t="s">
        <v>110</v>
      </c>
      <c r="D58" s="53">
        <v>30864.5</v>
      </c>
      <c r="E58" s="53">
        <v>30023.8</v>
      </c>
      <c r="F58" s="54">
        <f t="shared" si="2"/>
        <v>0.972761586936448</v>
      </c>
    </row>
    <row r="59" spans="1:6" ht="12.75">
      <c r="A59" s="10"/>
      <c r="B59" s="47" t="s">
        <v>164</v>
      </c>
      <c r="C59" s="51" t="s">
        <v>165</v>
      </c>
      <c r="D59" s="53">
        <v>13.8</v>
      </c>
      <c r="E59" s="53">
        <v>0</v>
      </c>
      <c r="F59" s="50">
        <v>0</v>
      </c>
    </row>
    <row r="60" spans="1:6" s="56" customFormat="1" ht="25.5">
      <c r="A60" s="55"/>
      <c r="B60" s="47" t="s">
        <v>105</v>
      </c>
      <c r="C60" s="48" t="s">
        <v>153</v>
      </c>
      <c r="D60" s="49">
        <v>12910.1</v>
      </c>
      <c r="E60" s="49">
        <v>12631.2</v>
      </c>
      <c r="F60" s="50">
        <f t="shared" si="2"/>
        <v>0.9783967591265753</v>
      </c>
    </row>
    <row r="61" spans="1:6" ht="12.75">
      <c r="A61" s="10"/>
      <c r="B61" s="47" t="s">
        <v>106</v>
      </c>
      <c r="C61" s="48" t="s">
        <v>152</v>
      </c>
      <c r="D61" s="49">
        <v>6455.4</v>
      </c>
      <c r="E61" s="49">
        <v>4913.5</v>
      </c>
      <c r="F61" s="50">
        <v>0</v>
      </c>
    </row>
    <row r="62" spans="1:6" ht="12.75">
      <c r="A62" s="10"/>
      <c r="B62" s="47" t="s">
        <v>107</v>
      </c>
      <c r="C62" s="57" t="s">
        <v>86</v>
      </c>
      <c r="D62" s="49">
        <v>0</v>
      </c>
      <c r="E62" s="49">
        <v>0</v>
      </c>
      <c r="F62" s="50">
        <v>0</v>
      </c>
    </row>
    <row r="63" spans="1:6" ht="12.75">
      <c r="A63" s="10"/>
      <c r="B63" s="52" t="s">
        <v>127</v>
      </c>
      <c r="C63" s="51" t="s">
        <v>87</v>
      </c>
      <c r="D63" s="53">
        <v>25571.7</v>
      </c>
      <c r="E63" s="53">
        <v>22413.9</v>
      </c>
      <c r="F63" s="54">
        <f aca="true" t="shared" si="3" ref="F63:F100">E63/D63</f>
        <v>0.8765119252924132</v>
      </c>
    </row>
    <row r="64" spans="1:6" ht="12.75">
      <c r="A64" s="10"/>
      <c r="B64" s="58" t="s">
        <v>67</v>
      </c>
      <c r="C64" s="44" t="s">
        <v>68</v>
      </c>
      <c r="D64" s="59">
        <f>+D65</f>
        <v>935.3</v>
      </c>
      <c r="E64" s="59">
        <f>+E65</f>
        <v>790.5</v>
      </c>
      <c r="F64" s="46">
        <f t="shared" si="3"/>
        <v>0.8451833636266439</v>
      </c>
    </row>
    <row r="65" spans="1:6" ht="12.75">
      <c r="A65" s="10"/>
      <c r="B65" s="52" t="s">
        <v>76</v>
      </c>
      <c r="C65" s="51" t="s">
        <v>88</v>
      </c>
      <c r="D65" s="53">
        <v>935.3</v>
      </c>
      <c r="E65" s="53">
        <v>790.5</v>
      </c>
      <c r="F65" s="54">
        <f t="shared" si="3"/>
        <v>0.8451833636266439</v>
      </c>
    </row>
    <row r="66" spans="1:6" ht="12.75">
      <c r="A66" s="10"/>
      <c r="B66" s="60" t="s">
        <v>30</v>
      </c>
      <c r="C66" s="44" t="s">
        <v>150</v>
      </c>
      <c r="D66" s="61">
        <f>+D67+D68</f>
        <v>4347.9</v>
      </c>
      <c r="E66" s="61">
        <f>+E67+E68</f>
        <v>4286.9</v>
      </c>
      <c r="F66" s="62">
        <f t="shared" si="3"/>
        <v>0.9859702385059455</v>
      </c>
    </row>
    <row r="67" spans="1:6" ht="25.5">
      <c r="A67" s="10"/>
      <c r="B67" s="52" t="s">
        <v>129</v>
      </c>
      <c r="C67" s="51" t="s">
        <v>128</v>
      </c>
      <c r="D67" s="53">
        <v>2070.7</v>
      </c>
      <c r="E67" s="53">
        <v>2068.2</v>
      </c>
      <c r="F67" s="54">
        <f t="shared" si="3"/>
        <v>0.9987926788042691</v>
      </c>
    </row>
    <row r="68" spans="1:6" ht="12.75">
      <c r="A68" s="10"/>
      <c r="B68" s="52" t="s">
        <v>111</v>
      </c>
      <c r="C68" s="51" t="s">
        <v>89</v>
      </c>
      <c r="D68" s="53">
        <v>2277.2</v>
      </c>
      <c r="E68" s="53">
        <v>2218.7</v>
      </c>
      <c r="F68" s="54">
        <f t="shared" si="3"/>
        <v>0.97431055682417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+D70+D71+D72+D74+D73</f>
        <v>80313.1</v>
      </c>
      <c r="E69" s="59">
        <f>+E70+E71+E72+E74+E73</f>
        <v>75211.1</v>
      </c>
      <c r="F69" s="46">
        <f t="shared" si="3"/>
        <v>0.9364736263448927</v>
      </c>
    </row>
    <row r="70" spans="1:6" ht="12.75">
      <c r="A70" s="10">
        <v>80</v>
      </c>
      <c r="B70" s="64" t="s">
        <v>112</v>
      </c>
      <c r="C70" s="51" t="s">
        <v>90</v>
      </c>
      <c r="D70" s="53">
        <v>342.4</v>
      </c>
      <c r="E70" s="53">
        <v>289.7</v>
      </c>
      <c r="F70" s="54">
        <f t="shared" si="3"/>
        <v>0.8460864485981309</v>
      </c>
    </row>
    <row r="71" spans="1:6" ht="12.75">
      <c r="A71" s="10"/>
      <c r="B71" s="64" t="s">
        <v>183</v>
      </c>
      <c r="C71" s="51" t="s">
        <v>184</v>
      </c>
      <c r="D71" s="53">
        <v>4026</v>
      </c>
      <c r="E71" s="53">
        <v>0</v>
      </c>
      <c r="F71" s="54">
        <f t="shared" si="3"/>
        <v>0</v>
      </c>
    </row>
    <row r="72" spans="1:6" ht="12.75">
      <c r="A72" s="10">
        <v>82</v>
      </c>
      <c r="B72" s="64" t="s">
        <v>32</v>
      </c>
      <c r="C72" s="51" t="s">
        <v>91</v>
      </c>
      <c r="D72" s="53">
        <v>27925.5</v>
      </c>
      <c r="E72" s="53">
        <v>27925.5</v>
      </c>
      <c r="F72" s="54">
        <v>279.255</v>
      </c>
    </row>
    <row r="73" spans="1:6" ht="12.75">
      <c r="A73" s="10"/>
      <c r="B73" s="64" t="s">
        <v>145</v>
      </c>
      <c r="C73" s="51" t="s">
        <v>146</v>
      </c>
      <c r="D73" s="53">
        <v>43702</v>
      </c>
      <c r="E73" s="53">
        <v>43046.2</v>
      </c>
      <c r="F73" s="54">
        <f t="shared" si="3"/>
        <v>0.9849938217930528</v>
      </c>
    </row>
    <row r="74" spans="1:6" ht="18" customHeight="1">
      <c r="A74" s="10"/>
      <c r="B74" s="52" t="s">
        <v>77</v>
      </c>
      <c r="C74" s="51" t="s">
        <v>43</v>
      </c>
      <c r="D74" s="53">
        <v>4317.2</v>
      </c>
      <c r="E74" s="53">
        <v>3949.7</v>
      </c>
      <c r="F74" s="54">
        <f t="shared" si="3"/>
        <v>0.9148753821921616</v>
      </c>
    </row>
    <row r="75" spans="1:6" ht="12.75">
      <c r="A75" s="10"/>
      <c r="B75" s="65" t="s">
        <v>33</v>
      </c>
      <c r="C75" s="44" t="s">
        <v>0</v>
      </c>
      <c r="D75" s="59">
        <f>+D76+D77+D78+D79</f>
        <v>136089</v>
      </c>
      <c r="E75" s="59">
        <f>+E76+E77+E78+E79</f>
        <v>133269.9</v>
      </c>
      <c r="F75" s="46">
        <f t="shared" si="3"/>
        <v>0.9792848797478121</v>
      </c>
    </row>
    <row r="76" spans="1:6" ht="12.75">
      <c r="A76" s="10"/>
      <c r="B76" s="52" t="s">
        <v>34</v>
      </c>
      <c r="C76" s="51" t="s">
        <v>92</v>
      </c>
      <c r="D76" s="53">
        <v>4747.4</v>
      </c>
      <c r="E76" s="53">
        <v>4333</v>
      </c>
      <c r="F76" s="54">
        <f t="shared" si="3"/>
        <v>0.9127101150103215</v>
      </c>
    </row>
    <row r="77" spans="1:6" ht="12.75">
      <c r="A77" s="10"/>
      <c r="B77" s="52" t="s">
        <v>35</v>
      </c>
      <c r="C77" s="51" t="s">
        <v>93</v>
      </c>
      <c r="D77" s="53">
        <v>11480</v>
      </c>
      <c r="E77" s="53">
        <v>11479.9</v>
      </c>
      <c r="F77" s="54">
        <f t="shared" si="3"/>
        <v>0.9999912891986062</v>
      </c>
    </row>
    <row r="78" spans="1:6" ht="12.75">
      <c r="A78" s="10"/>
      <c r="B78" s="52" t="s">
        <v>130</v>
      </c>
      <c r="C78" s="51" t="s">
        <v>131</v>
      </c>
      <c r="D78" s="66">
        <v>98678</v>
      </c>
      <c r="E78" s="53">
        <v>96717.2</v>
      </c>
      <c r="F78" s="54">
        <f t="shared" si="3"/>
        <v>0.9801293094712094</v>
      </c>
    </row>
    <row r="79" spans="1:6" ht="14.25" customHeight="1">
      <c r="A79" s="10"/>
      <c r="B79" s="52" t="s">
        <v>78</v>
      </c>
      <c r="C79" s="51" t="s">
        <v>113</v>
      </c>
      <c r="D79" s="53">
        <v>21183.6</v>
      </c>
      <c r="E79" s="53">
        <v>20739.8</v>
      </c>
      <c r="F79" s="54">
        <f t="shared" si="3"/>
        <v>0.9790498310013407</v>
      </c>
    </row>
    <row r="80" spans="1:6" ht="14.25" customHeight="1">
      <c r="A80" s="10"/>
      <c r="B80" s="65" t="s">
        <v>178</v>
      </c>
      <c r="C80" s="44" t="s">
        <v>181</v>
      </c>
      <c r="D80" s="59">
        <f>+D81</f>
        <v>1366.4</v>
      </c>
      <c r="E80" s="59">
        <f>+E81</f>
        <v>1366.4</v>
      </c>
      <c r="F80" s="46">
        <f>E80/D80</f>
        <v>1</v>
      </c>
    </row>
    <row r="81" spans="1:6" ht="14.25" customHeight="1">
      <c r="A81" s="10"/>
      <c r="B81" s="52" t="s">
        <v>179</v>
      </c>
      <c r="C81" s="51" t="s">
        <v>180</v>
      </c>
      <c r="D81" s="53">
        <v>1366.4</v>
      </c>
      <c r="E81" s="53">
        <v>1366.4</v>
      </c>
      <c r="F81" s="54">
        <f>E81/D81</f>
        <v>1</v>
      </c>
    </row>
    <row r="82" spans="1:6" ht="12.75">
      <c r="A82" s="10"/>
      <c r="B82" s="65" t="s">
        <v>36</v>
      </c>
      <c r="C82" s="44" t="s">
        <v>2</v>
      </c>
      <c r="D82" s="59">
        <f>+D83+D84+D85+D86+D87</f>
        <v>864227.7999999999</v>
      </c>
      <c r="E82" s="59">
        <f>+E83+E84+E85+E86+E87</f>
        <v>852418.6000000001</v>
      </c>
      <c r="F82" s="54">
        <f t="shared" si="3"/>
        <v>0.9863355471786491</v>
      </c>
    </row>
    <row r="83" spans="1:6" ht="12.75">
      <c r="A83" s="10"/>
      <c r="B83" s="52" t="s">
        <v>114</v>
      </c>
      <c r="C83" s="51" t="s">
        <v>94</v>
      </c>
      <c r="D83" s="53">
        <v>344307.9</v>
      </c>
      <c r="E83" s="53">
        <v>339450.6</v>
      </c>
      <c r="F83" s="54">
        <f t="shared" si="3"/>
        <v>0.9858925688315602</v>
      </c>
    </row>
    <row r="84" spans="1:6" ht="12.75">
      <c r="A84" s="10"/>
      <c r="B84" s="52" t="s">
        <v>115</v>
      </c>
      <c r="C84" s="51" t="s">
        <v>95</v>
      </c>
      <c r="D84" s="53">
        <v>369178.1</v>
      </c>
      <c r="E84" s="53">
        <v>365555.9</v>
      </c>
      <c r="F84" s="54">
        <f t="shared" si="3"/>
        <v>0.9901884754269011</v>
      </c>
    </row>
    <row r="85" spans="1:6" ht="12.75">
      <c r="A85" s="10"/>
      <c r="B85" s="52" t="s">
        <v>168</v>
      </c>
      <c r="C85" s="51" t="s">
        <v>169</v>
      </c>
      <c r="D85" s="53">
        <v>71301.1</v>
      </c>
      <c r="E85" s="53">
        <v>70610.9</v>
      </c>
      <c r="F85" s="54">
        <f t="shared" si="3"/>
        <v>0.9903199249380443</v>
      </c>
    </row>
    <row r="86" spans="1:6" ht="12.75">
      <c r="A86" s="10"/>
      <c r="B86" s="52" t="s">
        <v>116</v>
      </c>
      <c r="C86" s="51" t="s">
        <v>117</v>
      </c>
      <c r="D86" s="53">
        <v>28652.5</v>
      </c>
      <c r="E86" s="53">
        <v>27392.9</v>
      </c>
      <c r="F86" s="54">
        <f t="shared" si="3"/>
        <v>0.9560387400750371</v>
      </c>
    </row>
    <row r="87" spans="1:6" ht="12.75">
      <c r="A87" s="10"/>
      <c r="B87" s="52" t="s">
        <v>44</v>
      </c>
      <c r="C87" s="51" t="s">
        <v>96</v>
      </c>
      <c r="D87" s="53">
        <v>50788.2</v>
      </c>
      <c r="E87" s="53">
        <v>49408.3</v>
      </c>
      <c r="F87" s="54">
        <f t="shared" si="3"/>
        <v>0.9728303031019018</v>
      </c>
    </row>
    <row r="88" spans="1:6" ht="12.75">
      <c r="A88" s="10"/>
      <c r="B88" s="60" t="s">
        <v>37</v>
      </c>
      <c r="C88" s="44" t="s">
        <v>149</v>
      </c>
      <c r="D88" s="61">
        <f>+D89+D90</f>
        <v>86211.20000000001</v>
      </c>
      <c r="E88" s="61">
        <f>+E89+E90</f>
        <v>75308.9</v>
      </c>
      <c r="F88" s="62">
        <f t="shared" si="3"/>
        <v>0.8735396329015254</v>
      </c>
    </row>
    <row r="89" spans="1:6" ht="12.75">
      <c r="A89" s="10"/>
      <c r="B89" s="52" t="s">
        <v>118</v>
      </c>
      <c r="C89" s="51" t="s">
        <v>97</v>
      </c>
      <c r="D89" s="53">
        <v>61351.8</v>
      </c>
      <c r="E89" s="53">
        <v>50915.5</v>
      </c>
      <c r="F89" s="54">
        <f t="shared" si="3"/>
        <v>0.8298941514348397</v>
      </c>
    </row>
    <row r="90" spans="1:6" ht="13.5" customHeight="1">
      <c r="A90" s="10"/>
      <c r="B90" s="52" t="s">
        <v>132</v>
      </c>
      <c r="C90" s="51" t="s">
        <v>119</v>
      </c>
      <c r="D90" s="53">
        <v>24859.4</v>
      </c>
      <c r="E90" s="53">
        <v>24393.4</v>
      </c>
      <c r="F90" s="54">
        <f t="shared" si="3"/>
        <v>0.9812545757339276</v>
      </c>
    </row>
    <row r="91" spans="1:6" ht="12.75">
      <c r="A91" s="10"/>
      <c r="B91" s="65" t="s">
        <v>38</v>
      </c>
      <c r="C91" s="44" t="s">
        <v>120</v>
      </c>
      <c r="D91" s="59">
        <f>+D92</f>
        <v>76.3</v>
      </c>
      <c r="E91" s="59">
        <f>+E92</f>
        <v>76.3</v>
      </c>
      <c r="F91" s="46">
        <f t="shared" si="3"/>
        <v>1</v>
      </c>
    </row>
    <row r="92" spans="1:6" ht="12.75">
      <c r="A92" s="10"/>
      <c r="B92" s="52" t="s">
        <v>133</v>
      </c>
      <c r="C92" s="51" t="s">
        <v>134</v>
      </c>
      <c r="D92" s="53">
        <v>76.3</v>
      </c>
      <c r="E92" s="53">
        <v>76.3</v>
      </c>
      <c r="F92" s="54">
        <f t="shared" si="3"/>
        <v>1</v>
      </c>
    </row>
    <row r="93" spans="1:6" ht="12.75">
      <c r="A93" s="10"/>
      <c r="B93" s="65" t="s">
        <v>121</v>
      </c>
      <c r="C93" s="44" t="s">
        <v>39</v>
      </c>
      <c r="D93" s="59">
        <f>+D94+D95+D96+D97+D98</f>
        <v>25210.1</v>
      </c>
      <c r="E93" s="59">
        <f>+E94+E95+E96+E97+E98</f>
        <v>23081.2</v>
      </c>
      <c r="F93" s="46">
        <f t="shared" si="3"/>
        <v>0.9155536868159985</v>
      </c>
    </row>
    <row r="94" spans="1:6" ht="12.75">
      <c r="A94" s="10"/>
      <c r="B94" s="52" t="s">
        <v>122</v>
      </c>
      <c r="C94" s="51" t="s">
        <v>98</v>
      </c>
      <c r="D94" s="53">
        <v>1186.6</v>
      </c>
      <c r="E94" s="53">
        <v>1182.6</v>
      </c>
      <c r="F94" s="54">
        <f t="shared" si="3"/>
        <v>0.9966290241024777</v>
      </c>
    </row>
    <row r="95" spans="1:6" ht="12.75">
      <c r="A95" s="10"/>
      <c r="B95" s="52" t="s">
        <v>123</v>
      </c>
      <c r="C95" s="51" t="s">
        <v>99</v>
      </c>
      <c r="D95" s="53">
        <v>0</v>
      </c>
      <c r="E95" s="53">
        <v>0</v>
      </c>
      <c r="F95" s="54">
        <v>0</v>
      </c>
    </row>
    <row r="96" spans="1:6" ht="12.75">
      <c r="A96" s="10"/>
      <c r="B96" s="52" t="s">
        <v>124</v>
      </c>
      <c r="C96" s="51" t="s">
        <v>100</v>
      </c>
      <c r="D96" s="53">
        <v>12289.4</v>
      </c>
      <c r="E96" s="53">
        <v>10904.4</v>
      </c>
      <c r="F96" s="54">
        <f t="shared" si="3"/>
        <v>0.8873012514850196</v>
      </c>
    </row>
    <row r="97" spans="1:6" ht="12.75">
      <c r="A97" s="10"/>
      <c r="B97" s="52" t="s">
        <v>125</v>
      </c>
      <c r="C97" s="51" t="s">
        <v>101</v>
      </c>
      <c r="D97" s="53">
        <v>10722.6</v>
      </c>
      <c r="E97" s="53">
        <v>9987.5</v>
      </c>
      <c r="F97" s="54">
        <f t="shared" si="3"/>
        <v>0.9314438662264749</v>
      </c>
    </row>
    <row r="98" spans="1:6" ht="12.75">
      <c r="A98" s="10"/>
      <c r="B98" s="52" t="s">
        <v>45</v>
      </c>
      <c r="C98" s="51" t="s">
        <v>126</v>
      </c>
      <c r="D98" s="53">
        <v>1011.5</v>
      </c>
      <c r="E98" s="53">
        <v>1006.7</v>
      </c>
      <c r="F98" s="54">
        <f t="shared" si="3"/>
        <v>0.9952545724172022</v>
      </c>
    </row>
    <row r="99" spans="1:6" ht="12.75">
      <c r="A99" s="10"/>
      <c r="B99" s="67" t="s">
        <v>135</v>
      </c>
      <c r="C99" s="44" t="s">
        <v>136</v>
      </c>
      <c r="D99" s="68">
        <f>+D102+D101+D100</f>
        <v>77692.6</v>
      </c>
      <c r="E99" s="68">
        <f>+E102+E101+E100</f>
        <v>75498.20000000001</v>
      </c>
      <c r="F99" s="46">
        <f t="shared" si="3"/>
        <v>0.9717553537917383</v>
      </c>
    </row>
    <row r="100" spans="1:6" ht="12.75">
      <c r="A100" s="10"/>
      <c r="B100" s="52" t="s">
        <v>143</v>
      </c>
      <c r="C100" s="51" t="s">
        <v>144</v>
      </c>
      <c r="D100" s="66">
        <v>41257.8</v>
      </c>
      <c r="E100" s="66">
        <v>39931.4</v>
      </c>
      <c r="F100" s="54">
        <f t="shared" si="3"/>
        <v>0.9678509275821784</v>
      </c>
    </row>
    <row r="101" spans="1:6" ht="12.75">
      <c r="A101" s="10"/>
      <c r="B101" s="52" t="s">
        <v>172</v>
      </c>
      <c r="C101" s="51" t="s">
        <v>173</v>
      </c>
      <c r="D101" s="66">
        <v>7319.1</v>
      </c>
      <c r="E101" s="66">
        <v>6957</v>
      </c>
      <c r="F101" s="54">
        <f>E101/D101</f>
        <v>0.9505267041029635</v>
      </c>
    </row>
    <row r="102" spans="1:6" ht="12.75">
      <c r="A102" s="10"/>
      <c r="B102" s="52" t="s">
        <v>137</v>
      </c>
      <c r="C102" s="51" t="s">
        <v>138</v>
      </c>
      <c r="D102" s="66">
        <v>29115.7</v>
      </c>
      <c r="E102" s="66">
        <v>28609.8</v>
      </c>
      <c r="F102" s="54">
        <f>E102/D102</f>
        <v>0.9826244946884326</v>
      </c>
    </row>
    <row r="103" spans="1:6" ht="12.75">
      <c r="A103" s="10"/>
      <c r="B103" s="67" t="s">
        <v>139</v>
      </c>
      <c r="C103" s="44" t="s">
        <v>141</v>
      </c>
      <c r="D103" s="68">
        <f>+D104</f>
        <v>0</v>
      </c>
      <c r="E103" s="68">
        <f>+E104</f>
        <v>0</v>
      </c>
      <c r="F103" s="46">
        <v>0</v>
      </c>
    </row>
    <row r="104" spans="1:6" ht="14.25" customHeight="1">
      <c r="A104" s="10"/>
      <c r="B104" s="52" t="s">
        <v>140</v>
      </c>
      <c r="C104" s="51" t="s">
        <v>142</v>
      </c>
      <c r="D104" s="53">
        <v>0</v>
      </c>
      <c r="E104" s="53">
        <v>0</v>
      </c>
      <c r="F104" s="54">
        <v>0</v>
      </c>
    </row>
    <row r="105" spans="1:6" ht="12.75">
      <c r="A105" s="10"/>
      <c r="B105" s="52"/>
      <c r="C105" s="69" t="s">
        <v>102</v>
      </c>
      <c r="D105" s="70">
        <f>+D93+D91+D88+D82+D80+D75+D69+D66+D64+D55+D103+D99</f>
        <v>1359965.2</v>
      </c>
      <c r="E105" s="70">
        <f>+E93+E91+E88+E82+E80+E75+E69+E66+E64+E55+E103+E99</f>
        <v>1318424.2</v>
      </c>
      <c r="F105" s="71">
        <f>E105/D105</f>
        <v>0.9694543654499395</v>
      </c>
    </row>
    <row r="106" spans="1:6" ht="13.5" thickBot="1">
      <c r="A106" s="72"/>
      <c r="B106" s="73"/>
      <c r="C106" s="74" t="s">
        <v>103</v>
      </c>
      <c r="D106" s="75">
        <f>+D53-D105</f>
        <v>-29361.399999999907</v>
      </c>
      <c r="E106" s="75">
        <f>+E53-E105</f>
        <v>14802.23999999999</v>
      </c>
      <c r="F106" s="76"/>
    </row>
    <row r="107" spans="2:5" ht="12.75">
      <c r="B107" s="78"/>
      <c r="C107" s="78"/>
      <c r="D107" s="78"/>
      <c r="E107" s="78"/>
    </row>
    <row r="109" spans="2:6" ht="12.75">
      <c r="B109" s="77" t="s">
        <v>182</v>
      </c>
      <c r="C109" s="77"/>
      <c r="D109" s="77"/>
      <c r="E109" s="77"/>
      <c r="F109" s="77"/>
    </row>
    <row r="110" spans="2:6" ht="12.75">
      <c r="B110" s="88"/>
      <c r="C110" s="88"/>
      <c r="D110" s="88"/>
      <c r="E110" s="88"/>
      <c r="F110" s="88"/>
    </row>
    <row r="111" spans="2:6" ht="12.75">
      <c r="B111" s="88"/>
      <c r="C111" s="88"/>
      <c r="D111" s="88"/>
      <c r="E111" s="88"/>
      <c r="F111" s="88"/>
    </row>
    <row r="112" spans="2:6" ht="12.75">
      <c r="B112" s="88"/>
      <c r="C112" s="88"/>
      <c r="D112" s="88"/>
      <c r="E112" s="88"/>
      <c r="F112" s="88"/>
    </row>
    <row r="113" spans="2:6" ht="12.75">
      <c r="B113" s="88"/>
      <c r="C113" s="88"/>
      <c r="D113" s="88"/>
      <c r="E113" s="88"/>
      <c r="F113" s="88"/>
    </row>
    <row r="114" spans="2:6" ht="12.75">
      <c r="B114" s="88"/>
      <c r="C114" s="88"/>
      <c r="D114" s="88"/>
      <c r="E114" s="88"/>
      <c r="F114" s="88"/>
    </row>
    <row r="115" spans="2:6" ht="12.75">
      <c r="B115" s="88"/>
      <c r="C115" s="88"/>
      <c r="D115" s="88"/>
      <c r="E115" s="88"/>
      <c r="F115" s="88"/>
    </row>
    <row r="116" spans="2:6" ht="12.75">
      <c r="B116" s="88"/>
      <c r="C116" s="88"/>
      <c r="D116" s="88"/>
      <c r="E116" s="88"/>
      <c r="F116" s="88"/>
    </row>
  </sheetData>
  <sheetProtection/>
  <mergeCells count="13">
    <mergeCell ref="B113:F113"/>
    <mergeCell ref="B114:F114"/>
    <mergeCell ref="B115:F115"/>
    <mergeCell ref="B116:F116"/>
    <mergeCell ref="B110:F110"/>
    <mergeCell ref="B111:F111"/>
    <mergeCell ref="B112:F112"/>
    <mergeCell ref="B107:E107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6" r:id="rId1"/>
  <rowBreaks count="1" manualBreakCount="1"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2020-11-12T07:33:09Z</cp:lastPrinted>
  <dcterms:created xsi:type="dcterms:W3CDTF">2000-04-20T02:38:47Z</dcterms:created>
  <dcterms:modified xsi:type="dcterms:W3CDTF">2021-01-20T03:57:06Z</dcterms:modified>
  <cp:category/>
  <cp:version/>
  <cp:contentType/>
  <cp:contentStatus/>
</cp:coreProperties>
</file>