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1'!$A$1:$F$109</definedName>
  </definedNames>
  <calcPr fullCalcOnLoad="1"/>
</workbook>
</file>

<file path=xl/sharedStrings.xml><?xml version="1.0" encoding="utf-8"?>
<sst xmlns="http://schemas.openxmlformats.org/spreadsheetml/2006/main" count="189" uniqueCount="186">
  <si>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</si>
  <si>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</si>
  <si>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</si>
  <si>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</si>
  <si>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</si>
  <si>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</si>
  <si>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</si>
  <si>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</si>
  <si>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</si>
  <si>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</si>
  <si>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</si>
  <si>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</si>
  <si>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</si>
  <si>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</si>
  <si>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</si>
  <si>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</si>
  <si>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</si>
  <si>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</si>
  <si>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</si>
  <si>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</si>
  <si>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</si>
  <si>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</si>
  <si>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</si>
  <si>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</si>
  <si>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</si>
  <si>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</si>
  <si>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</si>
  <si>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</si>
  <si>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</si>
  <si>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</si>
  <si>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</si>
  <si>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</si>
  <si>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</si>
  <si>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</si>
  <si>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</si>
  <si>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</si>
  <si>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</si>
  <si>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</si>
  <si>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</si>
  <si>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</si>
  <si>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</si>
  <si>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</si>
  <si>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</si>
  <si>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</si>
  <si>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</si>
  <si>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</si>
  <si>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</si>
  <si>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</si>
  <si>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</si>
  <si>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</si>
  <si>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</si>
  <si>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</si>
  <si>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</si>
  <si>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</si>
  <si>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</si>
  <si>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</si>
  <si>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</si>
  <si>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</si>
  <si>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</si>
  <si>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</si>
  <si>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</si>
  <si>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</si>
  <si>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</si>
  <si>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</si>
  <si>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</si>
  <si>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</si>
  <si>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</si>
  <si>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</si>
  <si>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</si>
  <si>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</si>
  <si>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</si>
  <si>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</si>
  <si>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</si>
  <si>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</si>
  <si>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</si>
  <si>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</si>
  <si>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</si>
  <si>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</si>
  <si>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</si>
  <si>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</si>
  <si>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</si>
  <si>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</si>
  <si>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</si>
  <si>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</si>
  <si>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</si>
  <si>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</si>
  <si>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</si>
  <si>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</si>
  <si>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</si>
  <si>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</si>
  <si>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</si>
  <si>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</si>
  <si>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</si>
  <si>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</si>
  <si>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</si>
  <si>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</si>
  <si>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</si>
  <si>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</si>
  <si>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</si>
  <si>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</si>
  <si>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</si>
  <si>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</si>
  <si>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</si>
  <si>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</si>
  <si>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</si>
  <si>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</si>
  <si>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</si>
  <si>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</si>
  <si>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</si>
  <si>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</si>
  <si>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</si>
  <si>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</si>
  <si>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</si>
  <si>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</si>
  <si>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</si>
  <si>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</si>
  <si>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</si>
  <si>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</si>
  <si>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</si>
  <si>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</si>
  <si>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</si>
  <si>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</si>
  <si>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</si>
  <si>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</si>
  <si>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</si>
  <si>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</si>
  <si>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</si>
  <si>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</si>
  <si>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</si>
  <si>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</si>
  <si>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</si>
  <si>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</si>
  <si>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</si>
  <si>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</si>
  <si>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</si>
  <si>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</si>
  <si>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</si>
  <si>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</si>
  <si>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</si>
  <si>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</si>
  <si>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</si>
  <si>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</si>
  <si>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</si>
  <si>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</si>
  <si>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</si>
  <si>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</si>
  <si>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</si>
  <si>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</si>
  <si>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</si>
  <si>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</si>
  <si>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</si>
  <si>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</si>
  <si>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</si>
  <si>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</si>
  <si>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</si>
  <si>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</si>
  <si>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</si>
  <si>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</si>
  <si>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</si>
  <si>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</si>
  <si>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</si>
  <si>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</si>
  <si>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</si>
  <si>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</si>
  <si>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</si>
  <si>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</si>
  <si>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</si>
  <si>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</si>
  <si>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</si>
  <si>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</si>
  <si>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</si>
  <si>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</si>
  <si>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</si>
  <si>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</si>
  <si>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</si>
  <si>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</si>
  <si>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</si>
  <si>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</si>
  <si>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</si>
  <si>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</si>
  <si>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Руководитель Финансового управления                                                                                                       Е.А. Гришина</t>
  </si>
  <si>
    <t>0406</t>
  </si>
  <si>
    <t>Водное хозяйство</t>
  </si>
  <si>
    <t xml:space="preserve">ИНФОРМАЦИЯ О ХОДЕ ИСПОЛНЕНИЯ БЮДЖЕТА 
МУНИЦИПАЛЬНОГО ОБРАЗОВАНИЯ г. ШАРЫПОВО 
на 01.02.2021 г.           </t>
  </si>
  <si>
    <t>план  
2021 год</t>
  </si>
  <si>
    <t>отчет                     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</si>
</sst>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6"/>
  <sheetViews>
    <sheetView tabSelected="1" zoomScaleSheetLayoutView="100" zoomScalePageLayoutView="0" workbookViewId="0" topLeftCell="B7">
      <selection activeCell="E15" sqref="E15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183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184</v>
      </c>
      <c r="E13" s="80" t="s">
        <v>185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17346.4</v>
      </c>
      <c r="F15" s="14">
        <f aca="true" t="shared" si="0" ref="F15:F46">E15/D15</f>
        <v>0.06515613297163862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4779.7</v>
      </c>
      <c r="F16" s="18">
        <f t="shared" si="0"/>
        <v>0.03554621148794774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151.6</v>
      </c>
      <c r="F19" s="18">
        <f t="shared" si="0"/>
        <v>0.0766043456291056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5904.6</v>
      </c>
      <c r="F20" s="18">
        <f t="shared" si="0"/>
        <v>0.08473053720360241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921.3</v>
      </c>
      <c r="F22" s="18">
        <f t="shared" si="0"/>
        <v>0.0324002110075611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438.9</v>
      </c>
      <c r="F25" s="18">
        <f t="shared" si="0"/>
        <v>0.036574999999999996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803.1</v>
      </c>
      <c r="F33" s="18">
        <f t="shared" si="0"/>
        <v>0.0480711100469877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1.2</v>
      </c>
      <c r="F40" s="18">
        <f t="shared" si="0"/>
        <v>0.006896551724137931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3.5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12.5</v>
      </c>
      <c r="F44" s="18">
        <f t="shared" si="0"/>
        <v>0.007575757575757576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29</v>
      </c>
      <c r="F47" s="18">
        <f aca="true" t="shared" si="1" ref="F47:F53">E47/D47</f>
        <v>0.03536585365853658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4301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1111366.1</v>
      </c>
      <c r="E49" s="36">
        <v>26721.8</v>
      </c>
      <c r="F49" s="14">
        <f t="shared" si="1"/>
        <v>0.024044102119004707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-1753.5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1377594.3</v>
      </c>
      <c r="E53" s="36">
        <f>E15+E49+E50+E51+E52</f>
        <v>42314.7</v>
      </c>
      <c r="F53" s="14">
        <f t="shared" si="1"/>
        <v>0.030716372737604965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79218.6</v>
      </c>
      <c r="E55" s="45">
        <f>+E56+E57+E58+E59+E60+E61+E62+E63</f>
        <v>2159.5</v>
      </c>
      <c r="F55" s="46">
        <f aca="true" t="shared" si="2" ref="F55:F60">E55/D55</f>
        <v>0.027260012168859333</v>
      </c>
    </row>
    <row r="56" spans="1:6" ht="25.5">
      <c r="A56" s="10"/>
      <c r="B56" s="47" t="s">
        <v>109</v>
      </c>
      <c r="C56" s="48" t="s">
        <v>154</v>
      </c>
      <c r="D56" s="49">
        <v>2176.1</v>
      </c>
      <c r="E56" s="49">
        <v>70</v>
      </c>
      <c r="F56" s="50">
        <f t="shared" si="2"/>
        <v>0.03216763935480906</v>
      </c>
    </row>
    <row r="57" spans="1:6" ht="26.25" customHeight="1">
      <c r="A57" s="10"/>
      <c r="B57" s="47" t="s">
        <v>104</v>
      </c>
      <c r="C57" s="51" t="s">
        <v>151</v>
      </c>
      <c r="D57" s="49">
        <v>6026.9</v>
      </c>
      <c r="E57" s="49">
        <v>79.4</v>
      </c>
      <c r="F57" s="50">
        <f t="shared" si="2"/>
        <v>0.013174268695349186</v>
      </c>
    </row>
    <row r="58" spans="1:6" ht="38.25">
      <c r="A58" s="10"/>
      <c r="B58" s="52" t="s">
        <v>42</v>
      </c>
      <c r="C58" s="51" t="s">
        <v>110</v>
      </c>
      <c r="D58" s="53">
        <v>31349.9</v>
      </c>
      <c r="E58" s="53">
        <v>552.6</v>
      </c>
      <c r="F58" s="54">
        <f t="shared" si="2"/>
        <v>0.01762685048437156</v>
      </c>
    </row>
    <row r="59" spans="1:6" ht="12.75">
      <c r="A59" s="10"/>
      <c r="B59" s="47" t="s">
        <v>164</v>
      </c>
      <c r="C59" s="51" t="s">
        <v>165</v>
      </c>
      <c r="D59" s="53">
        <v>13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14170.9</v>
      </c>
      <c r="E60" s="49">
        <v>859.2</v>
      </c>
      <c r="F60" s="50">
        <f t="shared" si="2"/>
        <v>0.0606312937075274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22981.8</v>
      </c>
      <c r="E63" s="53">
        <v>598.3</v>
      </c>
      <c r="F63" s="54">
        <f aca="true" t="shared" si="3" ref="F63:F100">E63/D63</f>
        <v>0.02603364401395887</v>
      </c>
    </row>
    <row r="64" spans="1:6" ht="12.75">
      <c r="A64" s="10"/>
      <c r="B64" s="58" t="s">
        <v>67</v>
      </c>
      <c r="C64" s="44" t="s">
        <v>68</v>
      </c>
      <c r="D64" s="59">
        <f>+D65</f>
        <v>973.1</v>
      </c>
      <c r="E64" s="59">
        <f>+E65</f>
        <v>10.6</v>
      </c>
      <c r="F64" s="46">
        <f t="shared" si="3"/>
        <v>0.010893022299866406</v>
      </c>
    </row>
    <row r="65" spans="1:6" ht="12.75">
      <c r="A65" s="10"/>
      <c r="B65" s="52" t="s">
        <v>76</v>
      </c>
      <c r="C65" s="51" t="s">
        <v>88</v>
      </c>
      <c r="D65" s="53">
        <v>973.1</v>
      </c>
      <c r="E65" s="53">
        <v>10.6</v>
      </c>
      <c r="F65" s="54">
        <f t="shared" si="3"/>
        <v>0.010893022299866406</v>
      </c>
    </row>
    <row r="66" spans="1:6" ht="12.75">
      <c r="A66" s="10"/>
      <c r="B66" s="60" t="s">
        <v>30</v>
      </c>
      <c r="C66" s="44" t="s">
        <v>150</v>
      </c>
      <c r="D66" s="61">
        <f>+D67+D68</f>
        <v>4464.299999999999</v>
      </c>
      <c r="E66" s="61">
        <f>+E67+E68</f>
        <v>24</v>
      </c>
      <c r="F66" s="62">
        <f t="shared" si="3"/>
        <v>0.005375982796855051</v>
      </c>
    </row>
    <row r="67" spans="1:6" ht="25.5">
      <c r="A67" s="10"/>
      <c r="B67" s="52" t="s">
        <v>129</v>
      </c>
      <c r="C67" s="51" t="s">
        <v>128</v>
      </c>
      <c r="D67" s="53">
        <v>2158.7</v>
      </c>
      <c r="E67" s="53">
        <v>0</v>
      </c>
      <c r="F67" s="54">
        <f t="shared" si="3"/>
        <v>0</v>
      </c>
    </row>
    <row r="68" spans="1:6" ht="12.75">
      <c r="A68" s="10"/>
      <c r="B68" s="52" t="s">
        <v>111</v>
      </c>
      <c r="C68" s="51" t="s">
        <v>89</v>
      </c>
      <c r="D68" s="53">
        <v>2305.6</v>
      </c>
      <c r="E68" s="53">
        <v>24</v>
      </c>
      <c r="F68" s="54">
        <f t="shared" si="3"/>
        <v>0.010409437890353921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74180.1</v>
      </c>
      <c r="E69" s="59">
        <f>+E70+E71+E72+E74+E73</f>
        <v>70.8</v>
      </c>
      <c r="F69" s="46">
        <f t="shared" si="3"/>
        <v>0.0009544338710786315</v>
      </c>
    </row>
    <row r="70" spans="1:6" ht="12.75">
      <c r="A70" s="10">
        <v>80</v>
      </c>
      <c r="B70" s="64" t="s">
        <v>112</v>
      </c>
      <c r="C70" s="51" t="s">
        <v>90</v>
      </c>
      <c r="D70" s="53">
        <v>437.6</v>
      </c>
      <c r="E70" s="53">
        <v>0</v>
      </c>
      <c r="F70" s="54">
        <f t="shared" si="3"/>
        <v>0</v>
      </c>
    </row>
    <row r="71" spans="1:6" ht="12.75">
      <c r="A71" s="10"/>
      <c r="B71" s="64" t="s">
        <v>181</v>
      </c>
      <c r="C71" s="51" t="s">
        <v>182</v>
      </c>
      <c r="D71" s="53">
        <v>0</v>
      </c>
      <c r="E71" s="53">
        <v>0</v>
      </c>
      <c r="F71" s="54"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25008.9</v>
      </c>
      <c r="E72" s="53">
        <v>0</v>
      </c>
      <c r="F72" s="46">
        <f>E72/D72</f>
        <v>0</v>
      </c>
    </row>
    <row r="73" spans="1:6" ht="12.75">
      <c r="A73" s="10"/>
      <c r="B73" s="64" t="s">
        <v>145</v>
      </c>
      <c r="C73" s="51" t="s">
        <v>146</v>
      </c>
      <c r="D73" s="53">
        <v>45098.9</v>
      </c>
      <c r="E73" s="53">
        <v>0</v>
      </c>
      <c r="F73" s="54">
        <f t="shared" si="3"/>
        <v>0</v>
      </c>
    </row>
    <row r="74" spans="1:6" ht="18" customHeight="1">
      <c r="A74" s="10"/>
      <c r="B74" s="52" t="s">
        <v>77</v>
      </c>
      <c r="C74" s="51" t="s">
        <v>43</v>
      </c>
      <c r="D74" s="53">
        <v>3634.7</v>
      </c>
      <c r="E74" s="53">
        <v>70.8</v>
      </c>
      <c r="F74" s="54">
        <f t="shared" si="3"/>
        <v>0.019478911602057943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98147.2</v>
      </c>
      <c r="E75" s="59">
        <f>+E76+E77+E78+E79</f>
        <v>2989.7</v>
      </c>
      <c r="F75" s="46">
        <f t="shared" si="3"/>
        <v>0.030461388608131457</v>
      </c>
    </row>
    <row r="76" spans="1:6" ht="12.75">
      <c r="A76" s="10"/>
      <c r="B76" s="52" t="s">
        <v>34</v>
      </c>
      <c r="C76" s="51" t="s">
        <v>92</v>
      </c>
      <c r="D76" s="53">
        <v>6383.3</v>
      </c>
      <c r="E76" s="53">
        <v>824.4</v>
      </c>
      <c r="F76" s="54">
        <f t="shared" si="3"/>
        <v>0.12914949947519308</v>
      </c>
    </row>
    <row r="77" spans="1:6" ht="12.75">
      <c r="A77" s="10"/>
      <c r="B77" s="52" t="s">
        <v>35</v>
      </c>
      <c r="C77" s="51" t="s">
        <v>93</v>
      </c>
      <c r="D77" s="53">
        <v>33866.7</v>
      </c>
      <c r="E77" s="53">
        <v>0</v>
      </c>
      <c r="F77" s="54">
        <f t="shared" si="3"/>
        <v>0</v>
      </c>
    </row>
    <row r="78" spans="1:6" ht="12.75">
      <c r="A78" s="10"/>
      <c r="B78" s="52" t="s">
        <v>130</v>
      </c>
      <c r="C78" s="51" t="s">
        <v>131</v>
      </c>
      <c r="D78" s="66">
        <v>43785.8</v>
      </c>
      <c r="E78" s="53">
        <v>1934.2</v>
      </c>
      <c r="F78" s="54">
        <f t="shared" si="3"/>
        <v>0.04417413864768943</v>
      </c>
    </row>
    <row r="79" spans="1:6" ht="14.25" customHeight="1">
      <c r="A79" s="10"/>
      <c r="B79" s="52" t="s">
        <v>78</v>
      </c>
      <c r="C79" s="51" t="s">
        <v>113</v>
      </c>
      <c r="D79" s="53">
        <v>14111.4</v>
      </c>
      <c r="E79" s="53">
        <v>231.1</v>
      </c>
      <c r="F79" s="54">
        <f t="shared" si="3"/>
        <v>0.016376830080644018</v>
      </c>
    </row>
    <row r="80" spans="1:6" ht="14.25" customHeight="1">
      <c r="A80" s="10"/>
      <c r="B80" s="65" t="s">
        <v>176</v>
      </c>
      <c r="C80" s="44" t="s">
        <v>179</v>
      </c>
      <c r="D80" s="59">
        <f>+D81</f>
        <v>1030.1</v>
      </c>
      <c r="E80" s="59">
        <f>+E81</f>
        <v>0</v>
      </c>
      <c r="F80" s="46">
        <f>E80/D80</f>
        <v>0</v>
      </c>
    </row>
    <row r="81" spans="1:6" ht="14.25" customHeight="1">
      <c r="A81" s="10"/>
      <c r="B81" s="52" t="s">
        <v>177</v>
      </c>
      <c r="C81" s="51" t="s">
        <v>178</v>
      </c>
      <c r="D81" s="53">
        <v>1030.1</v>
      </c>
      <c r="E81" s="53">
        <v>0</v>
      </c>
      <c r="F81" s="54">
        <f>E81/D81</f>
        <v>0</v>
      </c>
    </row>
    <row r="82" spans="1:6" ht="12.75">
      <c r="A82" s="10"/>
      <c r="B82" s="65" t="s">
        <v>36</v>
      </c>
      <c r="C82" s="44" t="s">
        <v>2</v>
      </c>
      <c r="D82" s="59">
        <f>+D83+D84+D85+D86+D87</f>
        <v>916052.9000000001</v>
      </c>
      <c r="E82" s="59">
        <f>+E83+E84+E85+E86+E87</f>
        <v>24344.6</v>
      </c>
      <c r="F82" s="54">
        <f t="shared" si="3"/>
        <v>0.0265755394693909</v>
      </c>
    </row>
    <row r="83" spans="1:6" ht="12.75">
      <c r="A83" s="10"/>
      <c r="B83" s="52" t="s">
        <v>114</v>
      </c>
      <c r="C83" s="51" t="s">
        <v>94</v>
      </c>
      <c r="D83" s="53">
        <v>359003.7</v>
      </c>
      <c r="E83" s="53">
        <v>10332.3</v>
      </c>
      <c r="F83" s="54">
        <f t="shared" si="3"/>
        <v>0.028780483320923988</v>
      </c>
    </row>
    <row r="84" spans="1:6" ht="12.75">
      <c r="A84" s="10"/>
      <c r="B84" s="52" t="s">
        <v>115</v>
      </c>
      <c r="C84" s="51" t="s">
        <v>95</v>
      </c>
      <c r="D84" s="53">
        <v>390118.4</v>
      </c>
      <c r="E84" s="53">
        <v>10762.7</v>
      </c>
      <c r="F84" s="54">
        <f t="shared" si="3"/>
        <v>0.02758829114443205</v>
      </c>
    </row>
    <row r="85" spans="1:6" ht="12.75">
      <c r="A85" s="10"/>
      <c r="B85" s="52" t="s">
        <v>168</v>
      </c>
      <c r="C85" s="51" t="s">
        <v>169</v>
      </c>
      <c r="D85" s="53">
        <v>73823.8</v>
      </c>
      <c r="E85" s="53">
        <v>1438.7</v>
      </c>
      <c r="F85" s="54">
        <f t="shared" si="3"/>
        <v>0.01948829510266337</v>
      </c>
    </row>
    <row r="86" spans="1:6" ht="12.75">
      <c r="A86" s="10"/>
      <c r="B86" s="52" t="s">
        <v>116</v>
      </c>
      <c r="C86" s="51" t="s">
        <v>117</v>
      </c>
      <c r="D86" s="53">
        <v>40474.7</v>
      </c>
      <c r="E86" s="53">
        <v>326.8</v>
      </c>
      <c r="F86" s="54">
        <f t="shared" si="3"/>
        <v>0.008074179672733833</v>
      </c>
    </row>
    <row r="87" spans="1:6" ht="12.75">
      <c r="A87" s="10"/>
      <c r="B87" s="52" t="s">
        <v>44</v>
      </c>
      <c r="C87" s="51" t="s">
        <v>96</v>
      </c>
      <c r="D87" s="53">
        <v>52632.3</v>
      </c>
      <c r="E87" s="53">
        <v>1484.1</v>
      </c>
      <c r="F87" s="54">
        <f t="shared" si="3"/>
        <v>0.028197513694062388</v>
      </c>
    </row>
    <row r="88" spans="1:6" ht="12.75">
      <c r="A88" s="10"/>
      <c r="B88" s="60" t="s">
        <v>37</v>
      </c>
      <c r="C88" s="44" t="s">
        <v>149</v>
      </c>
      <c r="D88" s="61">
        <f>+D89+D90</f>
        <v>87342.8</v>
      </c>
      <c r="E88" s="61">
        <f>+E89+E90</f>
        <v>1200.9</v>
      </c>
      <c r="F88" s="62">
        <f t="shared" si="3"/>
        <v>0.013749272979570154</v>
      </c>
    </row>
    <row r="89" spans="1:6" ht="12.75">
      <c r="A89" s="10"/>
      <c r="B89" s="52" t="s">
        <v>118</v>
      </c>
      <c r="C89" s="51" t="s">
        <v>97</v>
      </c>
      <c r="D89" s="53">
        <v>60637.9</v>
      </c>
      <c r="E89" s="53">
        <v>776.3</v>
      </c>
      <c r="F89" s="54">
        <f t="shared" si="3"/>
        <v>0.01280222435143697</v>
      </c>
    </row>
    <row r="90" spans="1:6" ht="13.5" customHeight="1">
      <c r="A90" s="10"/>
      <c r="B90" s="52" t="s">
        <v>132</v>
      </c>
      <c r="C90" s="51" t="s">
        <v>119</v>
      </c>
      <c r="D90" s="53">
        <v>26704.9</v>
      </c>
      <c r="E90" s="53">
        <v>424.6</v>
      </c>
      <c r="F90" s="54">
        <f t="shared" si="3"/>
        <v>0.015899703799677214</v>
      </c>
    </row>
    <row r="91" spans="1:6" ht="12.75">
      <c r="A91" s="10"/>
      <c r="B91" s="65" t="s">
        <v>38</v>
      </c>
      <c r="C91" s="44" t="s">
        <v>120</v>
      </c>
      <c r="D91" s="59">
        <f>+D92</f>
        <v>76.3</v>
      </c>
      <c r="E91" s="59">
        <f>+E92</f>
        <v>0</v>
      </c>
      <c r="F91" s="46">
        <f t="shared" si="3"/>
        <v>0</v>
      </c>
    </row>
    <row r="92" spans="1:6" ht="12.75">
      <c r="A92" s="10"/>
      <c r="B92" s="52" t="s">
        <v>133</v>
      </c>
      <c r="C92" s="51" t="s">
        <v>134</v>
      </c>
      <c r="D92" s="53">
        <v>76.3</v>
      </c>
      <c r="E92" s="53">
        <v>0</v>
      </c>
      <c r="F92" s="54">
        <f t="shared" si="3"/>
        <v>0</v>
      </c>
    </row>
    <row r="93" spans="1:6" ht="12.75">
      <c r="A93" s="10"/>
      <c r="B93" s="65" t="s">
        <v>121</v>
      </c>
      <c r="C93" s="44" t="s">
        <v>39</v>
      </c>
      <c r="D93" s="59">
        <f>+D94+D95+D96+D97+D98</f>
        <v>37691.9</v>
      </c>
      <c r="E93" s="59">
        <f>+E94+E95+E96+E97+E98</f>
        <v>10</v>
      </c>
      <c r="F93" s="46">
        <f t="shared" si="3"/>
        <v>0.0002653089921176698</v>
      </c>
    </row>
    <row r="94" spans="1:6" ht="12.75">
      <c r="A94" s="10"/>
      <c r="B94" s="52" t="s">
        <v>122</v>
      </c>
      <c r="C94" s="51" t="s">
        <v>98</v>
      </c>
      <c r="D94" s="53">
        <v>1609.6</v>
      </c>
      <c r="E94" s="53">
        <v>0</v>
      </c>
      <c r="F94" s="54">
        <f t="shared" si="3"/>
        <v>0</v>
      </c>
    </row>
    <row r="95" spans="1:6" ht="12.75">
      <c r="A95" s="10"/>
      <c r="B95" s="52" t="s">
        <v>123</v>
      </c>
      <c r="C95" s="51" t="s">
        <v>99</v>
      </c>
      <c r="D95" s="53">
        <v>0</v>
      </c>
      <c r="E95" s="53">
        <v>0</v>
      </c>
      <c r="F95" s="54">
        <v>0</v>
      </c>
    </row>
    <row r="96" spans="1:6" ht="12.75">
      <c r="A96" s="10"/>
      <c r="B96" s="52" t="s">
        <v>124</v>
      </c>
      <c r="C96" s="51" t="s">
        <v>100</v>
      </c>
      <c r="D96" s="53">
        <v>23654.9</v>
      </c>
      <c r="E96" s="53">
        <v>0</v>
      </c>
      <c r="F96" s="54">
        <f t="shared" si="3"/>
        <v>0</v>
      </c>
    </row>
    <row r="97" spans="1:6" ht="12.75">
      <c r="A97" s="10"/>
      <c r="B97" s="52" t="s">
        <v>125</v>
      </c>
      <c r="C97" s="51" t="s">
        <v>101</v>
      </c>
      <c r="D97" s="53">
        <v>11672.8</v>
      </c>
      <c r="E97" s="53">
        <v>0</v>
      </c>
      <c r="F97" s="54">
        <f t="shared" si="3"/>
        <v>0</v>
      </c>
    </row>
    <row r="98" spans="1:6" ht="12.75">
      <c r="A98" s="10"/>
      <c r="B98" s="52" t="s">
        <v>45</v>
      </c>
      <c r="C98" s="51" t="s">
        <v>126</v>
      </c>
      <c r="D98" s="53">
        <v>754.6</v>
      </c>
      <c r="E98" s="53">
        <v>10</v>
      </c>
      <c r="F98" s="54">
        <f t="shared" si="3"/>
        <v>0.013252054068380599</v>
      </c>
    </row>
    <row r="99" spans="1:6" ht="12.75">
      <c r="A99" s="10"/>
      <c r="B99" s="67" t="s">
        <v>135</v>
      </c>
      <c r="C99" s="44" t="s">
        <v>136</v>
      </c>
      <c r="D99" s="68">
        <f>+D102+D101+D100</f>
        <v>78417</v>
      </c>
      <c r="E99" s="68">
        <f>+E102+E101+E100</f>
        <v>1424.9</v>
      </c>
      <c r="F99" s="46">
        <f t="shared" si="3"/>
        <v>0.0181708047999796</v>
      </c>
    </row>
    <row r="100" spans="1:6" ht="12.75">
      <c r="A100" s="10"/>
      <c r="B100" s="52" t="s">
        <v>143</v>
      </c>
      <c r="C100" s="51" t="s">
        <v>144</v>
      </c>
      <c r="D100" s="66">
        <v>41795</v>
      </c>
      <c r="E100" s="66">
        <v>503.7</v>
      </c>
      <c r="F100" s="54">
        <f t="shared" si="3"/>
        <v>0.01205168082306496</v>
      </c>
    </row>
    <row r="101" spans="1:6" ht="12.75">
      <c r="A101" s="10"/>
      <c r="B101" s="52" t="s">
        <v>172</v>
      </c>
      <c r="C101" s="51" t="s">
        <v>173</v>
      </c>
      <c r="D101" s="66">
        <v>6986.2</v>
      </c>
      <c r="E101" s="66">
        <v>145.6</v>
      </c>
      <c r="F101" s="54">
        <f>E101/D101</f>
        <v>0.02084108671380722</v>
      </c>
    </row>
    <row r="102" spans="1:6" ht="12.75">
      <c r="A102" s="10"/>
      <c r="B102" s="52" t="s">
        <v>137</v>
      </c>
      <c r="C102" s="51" t="s">
        <v>138</v>
      </c>
      <c r="D102" s="66">
        <v>29635.8</v>
      </c>
      <c r="E102" s="66">
        <v>775.6</v>
      </c>
      <c r="F102" s="54">
        <f>E102/D102</f>
        <v>0.026171049878862727</v>
      </c>
    </row>
    <row r="103" spans="1:6" ht="12.75">
      <c r="A103" s="10"/>
      <c r="B103" s="67" t="s">
        <v>139</v>
      </c>
      <c r="C103" s="44" t="s">
        <v>141</v>
      </c>
      <c r="D103" s="68">
        <f>+D104</f>
        <v>0</v>
      </c>
      <c r="E103" s="68">
        <f>+E104</f>
        <v>0</v>
      </c>
      <c r="F103" s="46">
        <v>0</v>
      </c>
    </row>
    <row r="104" spans="1:6" ht="14.25" customHeight="1">
      <c r="A104" s="10"/>
      <c r="B104" s="52" t="s">
        <v>140</v>
      </c>
      <c r="C104" s="51" t="s">
        <v>142</v>
      </c>
      <c r="D104" s="53">
        <v>0</v>
      </c>
      <c r="E104" s="53">
        <v>0</v>
      </c>
      <c r="F104" s="54">
        <v>0</v>
      </c>
    </row>
    <row r="105" spans="1:6" ht="12.75">
      <c r="A105" s="10"/>
      <c r="B105" s="52"/>
      <c r="C105" s="69" t="s">
        <v>102</v>
      </c>
      <c r="D105" s="70">
        <f>+D93+D91+D88+D82+D80+D75+D69+D66+D64+D55+D103+D99</f>
        <v>1377594.3000000005</v>
      </c>
      <c r="E105" s="70">
        <f>+E93+E91+E88+E82+E80+E75+E69+E66+E64+E55+E103+E99</f>
        <v>32235</v>
      </c>
      <c r="F105" s="71">
        <f>E105/D105</f>
        <v>0.023399487062337576</v>
      </c>
    </row>
    <row r="106" spans="1:6" ht="13.5" thickBot="1">
      <c r="A106" s="72"/>
      <c r="B106" s="73"/>
      <c r="C106" s="74" t="s">
        <v>103</v>
      </c>
      <c r="D106" s="75">
        <f>+D53-D105</f>
        <v>0</v>
      </c>
      <c r="E106" s="75">
        <f>+E53-E105</f>
        <v>10079.699999999997</v>
      </c>
      <c r="F106" s="76"/>
    </row>
    <row r="107" spans="2:5" ht="12.75">
      <c r="B107" s="78"/>
      <c r="C107" s="78"/>
      <c r="D107" s="78"/>
      <c r="E107" s="78"/>
    </row>
    <row r="109" spans="2:6" ht="12.75">
      <c r="B109" s="77" t="s">
        <v>180</v>
      </c>
      <c r="C109" s="77"/>
      <c r="D109" s="77"/>
      <c r="E109" s="77"/>
      <c r="F109" s="77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</sheetData>
  <sheetProtection/>
  <mergeCells count="13">
    <mergeCell ref="B113:F113"/>
    <mergeCell ref="B114:F114"/>
    <mergeCell ref="B115:F115"/>
    <mergeCell ref="B116:F116"/>
    <mergeCell ref="B110:F110"/>
    <mergeCell ref="B111:F111"/>
    <mergeCell ref="B112:F112"/>
    <mergeCell ref="B107:E107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User</cp:lastModifiedBy>
  <cp:lastPrinted>2021-02-17T02:37:35Z</cp:lastPrinted>
  <dcterms:created xsi:type="dcterms:W3CDTF">2000-04-20T02:38:47Z</dcterms:created>
  <dcterms:modified xsi:type="dcterms:W3CDTF">2021-03-23T01:52:35Z</dcterms:modified>
  <cp:category/>
  <cp:version/>
  <cp:contentType/>
  <cp:contentStatus/>
</cp:coreProperties>
</file>