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</sheets>
  <definedNames>
    <definedName function="false" hidden="true" localSheetId="0" name="_xlnm._FilterDatabase" vbProcedure="false">Лист1!$A$1:$AG$7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<sst xmlns="http://schemas.openxmlformats.org/spreadsheetml/2006/main" count="122" uniqueCount="61">
  <si>
    <t xml:space="preserve">Оценка предложений по включению дворовой территории в муниципальную программу формирования современной городской среды на 2018-2022 год МО "город Шарыпово Красноярского края" в 2023 году</t>
  </si>
  <si>
    <t xml:space="preserve">№ п/п</t>
  </si>
  <si>
    <t xml:space="preserve">Адрес МКД</t>
  </si>
  <si>
    <t xml:space="preserve">Дата подачи заявки</t>
  </si>
  <si>
    <t xml:space="preserve">Год ввода МКД в эксплуатацию</t>
  </si>
  <si>
    <r>
      <rPr>
        <sz val="12"/>
        <rFont val="Times New Roman"/>
        <family val="1"/>
        <charset val="204"/>
      </rPr>
      <t xml:space="preserve">Выполнение работ по капитальному  ремонту общего имущества многоквартирного дома ранее сроков, утвержденных РП капитального ремонта общего имущества в МКД (при наличии протокола общего собрания собственников помещений МКД о проведении капитального ремонта в МКД ранее сроков, утвержденных РП), </t>
    </r>
    <r>
      <rPr>
        <b val="true"/>
        <sz val="12"/>
        <rFont val="Times New Roman"/>
        <family val="1"/>
        <charset val="204"/>
      </rPr>
      <t xml:space="preserve">да/нет
</t>
    </r>
  </si>
  <si>
    <t xml:space="preserve">Балл</t>
  </si>
  <si>
    <t xml:space="preserve"> В границы благоустройства дворовой территории включены подъезды к дворовой территории</t>
  </si>
  <si>
    <r>
      <rPr>
        <sz val="12"/>
        <rFont val="Times New Roman"/>
        <family val="1"/>
        <charset val="204"/>
      </rPr>
      <t xml:space="preserve">Доля голосов собственников, принявших участие в голосовании по вопросам повестки дня общего собрания собственников помещений,</t>
    </r>
    <r>
      <rPr>
        <b val="true"/>
        <sz val="12"/>
        <rFont val="Times New Roman"/>
        <family val="1"/>
        <charset val="204"/>
      </rPr>
      <t xml:space="preserve"> %</t>
    </r>
  </si>
  <si>
    <r>
      <rPr>
        <sz val="12"/>
        <rFont val="Times New Roman"/>
        <family val="1"/>
        <charset val="204"/>
      </rPr>
      <t xml:space="preserve">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т.п.),</t>
    </r>
    <r>
      <rPr>
        <b val="true"/>
        <sz val="12"/>
        <rFont val="Times New Roman"/>
        <family val="1"/>
        <charset val="204"/>
      </rPr>
      <t xml:space="preserve"> да/нет</t>
    </r>
  </si>
  <si>
    <r>
      <rPr>
        <sz val="12"/>
        <rFont val="Times New Roman"/>
        <family val="1"/>
        <charset val="204"/>
      </rPr>
      <t xml:space="preserve">Избрание и деятельность совета МКД согласно ст. 161.1 ЖК РФ, </t>
    </r>
    <r>
      <rPr>
        <b val="true"/>
        <sz val="12"/>
        <rFont val="Times New Roman"/>
        <family val="1"/>
        <charset val="204"/>
      </rPr>
      <t xml:space="preserve">да/нет (подтверждается копией протокола общего собрания собственников)</t>
    </r>
  </si>
  <si>
    <r>
      <rPr>
        <sz val="12"/>
        <rFont val="Times New Roman"/>
        <family val="1"/>
        <charset val="204"/>
      </rPr>
      <t xml:space="preserve">Собственники помещений в МКД приняли решение о проведении работ по благоустройству дворовой территории по минимальному перечню        </t>
    </r>
    <r>
      <rPr>
        <b val="true"/>
        <sz val="12"/>
        <rFont val="Times New Roman"/>
        <family val="1"/>
        <charset val="204"/>
      </rPr>
      <t xml:space="preserve">да/нет</t>
    </r>
  </si>
  <si>
    <t xml:space="preserve">Собственники помещений в МКД приняли решение о проведении работ по благоустройству дворовой территории по минимальному и дополнительному перечню  </t>
  </si>
  <si>
    <t xml:space="preserve">Балл </t>
  </si>
  <si>
    <t xml:space="preserve">Решение о трудовом участии собственников  не ограничивается  проведеением "одного субботника" </t>
  </si>
  <si>
    <t xml:space="preserve">Доля финансового участия собственников помещений по минимальному перечню работ,%</t>
  </si>
  <si>
    <t xml:space="preserve">Доля финансового участия собственников помещений по дополнительному перечню работ,%</t>
  </si>
  <si>
    <t xml:space="preserve">Наличие принятого решения  по доли финансового участия иных заинтересованных лиц (спонсоры), % </t>
  </si>
  <si>
    <t xml:space="preserve">Уровень оплаты за жилое помещение и коммунальные услугив зависимости от среднего уровня оплаты за жилое помещение и коммунальные услуги по МО,% (при уровне оплаты за ЖКУ ниже среднего по МО комиссия отклоняет такие предложения для включения в МП отбора)</t>
  </si>
  <si>
    <t xml:space="preserve">количество МАФов, площадь и материалы покрытий  соответствует требованиям СП и ГОСтов </t>
  </si>
  <si>
    <t xml:space="preserve">обеспечена гармоничность цветовых решений всех элементов благоустройства</t>
  </si>
  <si>
    <t xml:space="preserve">комплексное благоустройство</t>
  </si>
  <si>
    <t xml:space="preserve">предусмотрено финансирование для выполнения работ по текущему ремонту</t>
  </si>
  <si>
    <t xml:space="preserve">Общий балл</t>
  </si>
  <si>
    <t xml:space="preserve">сметная стоимость (в рублях)</t>
  </si>
  <si>
    <t xml:space="preserve">г. Шарыпово, мкр. Северный, д. 30</t>
  </si>
  <si>
    <t xml:space="preserve">19.07.2022 №5  13.45ч.</t>
  </si>
  <si>
    <t xml:space="preserve">нет</t>
  </si>
  <si>
    <t xml:space="preserve">да</t>
  </si>
  <si>
    <t xml:space="preserve">ремонт двор проезда</t>
  </si>
  <si>
    <t xml:space="preserve">акта нет </t>
  </si>
  <si>
    <t xml:space="preserve">г.Шарыпово, мкр.Пионерный, д.162</t>
  </si>
  <si>
    <t xml:space="preserve">14.07.2022 №1 11.00 ч.</t>
  </si>
  <si>
    <t xml:space="preserve">ремонт двор проезда  и тротуара</t>
  </si>
  <si>
    <t xml:space="preserve">акт обследования о том, что  не требует ремонта  мун. проезд к дворовой территории</t>
  </si>
  <si>
    <t xml:space="preserve">г.Шарыпово, мкр.6, д.39</t>
  </si>
  <si>
    <t xml:space="preserve">15.07.2022 №3 11.17ч </t>
  </si>
  <si>
    <t xml:space="preserve">ремонт двор проезда </t>
  </si>
  <si>
    <t xml:space="preserve">г. Шарыпово, мкр. 2, д. 7</t>
  </si>
  <si>
    <t xml:space="preserve">19.07.2022 №4 11.27ч. </t>
  </si>
  <si>
    <t xml:space="preserve">ремонт двор проезда и тротуара</t>
  </si>
  <si>
    <t xml:space="preserve">акта нет</t>
  </si>
  <si>
    <t xml:space="preserve">г. Шарыпово, мкр. 3, д. 4</t>
  </si>
  <si>
    <t xml:space="preserve">20.07.2022 №6   14.05ч. </t>
  </si>
  <si>
    <t xml:space="preserve">г. Шарыпово, мкр. 1, д. 9</t>
  </si>
  <si>
    <t xml:space="preserve">20.07.2022 №7   14.10ч. </t>
  </si>
  <si>
    <t xml:space="preserve">г.Шарыпово, мкр.6, д.1 </t>
  </si>
  <si>
    <t xml:space="preserve">15.07.2022 №2 11.15ч </t>
  </si>
  <si>
    <t xml:space="preserve">баллы не присвоены из-за отклонения заявки</t>
  </si>
  <si>
    <t xml:space="preserve">ремонт двор проезда  </t>
  </si>
  <si>
    <t xml:space="preserve">Средний уровень оплаты за ЖКУ по МО (ФСН 22-ЖКХ сводная)</t>
  </si>
  <si>
    <t xml:space="preserve">г.Шарыпово, мкр.6, д.11 </t>
  </si>
  <si>
    <t xml:space="preserve">г.Шарыпово, мкр.6, д.47</t>
  </si>
  <si>
    <t xml:space="preserve">г.Шарыпово, мкр.6, д.39А</t>
  </si>
  <si>
    <t xml:space="preserve">г. Шарыпово, мкр. Пионерный, д. 101/3</t>
  </si>
  <si>
    <t xml:space="preserve">г. Шарыпово, мкр. Пионерный, д. 156</t>
  </si>
  <si>
    <t xml:space="preserve">г. Шарыпово, мкр. Пионерный, д. 101/1</t>
  </si>
  <si>
    <t xml:space="preserve">г. Шарыпово, мкр. 2, д. 1/3</t>
  </si>
  <si>
    <t xml:space="preserve">г.п. Дубинино, ул. 9 Мая, д.4</t>
  </si>
  <si>
    <t xml:space="preserve">г.п. Дубинино, ул. 9 Мая, д.2</t>
  </si>
  <si>
    <t xml:space="preserve">г.Шарыпово, мкр.4, д.25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</si>
</sst>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0"/>
    <numFmt numFmtId="167" formatCode="General"/>
    <numFmt numFmtId="168" formatCode="#,##0.00"/>
    <numFmt numFmtId="169" formatCode="0.0"/>
    <numFmt numFmtId="170" formatCode="dd/mm/yyyy"/>
    <numFmt numFmtId="171" formatCode="0.0%"/>
    <numFmt numFmtId="172" formatCode="0%"/>
  </numFmts>
  <fonts count="13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center" textRotation="9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left" vertical="center" textRotation="9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9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8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72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8" fontId="5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N17"/>
  <sheetViews>
    <sheetView showFormulas="false" showGridLines="true" showRowColHeaders="true" showZeros="true" rightToLeft="false" tabSelected="true" showOutlineSymbols="true" defaultGridColor="true" view="normal" topLeftCell="A4" colorId="64" zoomScale="66" zoomScaleNormal="66" zoomScalePageLayoutView="100" workbookViewId="0">
      <selection pane="topLeft" activeCell="AL9" activeCellId="0" sqref="AL9"/>
    </sheetView>
  </sheetViews>
  <sheetFormatPr defaultColWidth="9.15625" defaultRowHeight="20.25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58.86"/>
    <col collapsed="false" customWidth="true" hidden="false" outlineLevel="0" max="3" min="3" style="1" width="19.99"/>
    <col collapsed="false" customWidth="true" hidden="false" outlineLevel="0" max="4" min="4" style="2" width="16.71"/>
    <col collapsed="false" customWidth="true" hidden="false" outlineLevel="0" max="5" min="5" style="3" width="18.29"/>
    <col collapsed="false" customWidth="true" hidden="false" outlineLevel="0" max="6" min="6" style="3" width="6.28"/>
    <col collapsed="false" customWidth="true" hidden="false" outlineLevel="0" max="7" min="7" style="3" width="22.43"/>
    <col collapsed="false" customWidth="true" hidden="false" outlineLevel="0" max="8" min="8" style="3" width="6.28"/>
    <col collapsed="false" customWidth="true" hidden="false" outlineLevel="0" max="9" min="9" style="1" width="12.71"/>
    <col collapsed="false" customWidth="true" hidden="false" outlineLevel="0" max="10" min="10" style="3" width="13.14"/>
    <col collapsed="false" customWidth="true" hidden="false" outlineLevel="0" max="11" min="11" style="1" width="17.58"/>
    <col collapsed="false" customWidth="true" hidden="false" outlineLevel="0" max="12" min="12" style="3" width="3.99"/>
    <col collapsed="false" customWidth="true" hidden="false" outlineLevel="0" max="13" min="13" style="1" width="8"/>
    <col collapsed="false" customWidth="true" hidden="false" outlineLevel="0" max="14" min="14" style="3" width="5.01"/>
    <col collapsed="false" customWidth="true" hidden="false" outlineLevel="0" max="15" min="15" style="3" width="18.58"/>
    <col collapsed="false" customWidth="true" hidden="false" outlineLevel="0" max="16" min="16" style="3" width="4.71"/>
    <col collapsed="false" customWidth="true" hidden="false" outlineLevel="0" max="17" min="17" style="3" width="20.29"/>
    <col collapsed="false" customWidth="true" hidden="false" outlineLevel="0" max="18" min="18" style="3" width="6.15"/>
    <col collapsed="false" customWidth="true" hidden="false" outlineLevel="0" max="20" min="19" style="3" width="9.29"/>
    <col collapsed="false" customWidth="true" hidden="false" outlineLevel="0" max="21" min="21" style="1" width="10.14"/>
    <col collapsed="false" customWidth="true" hidden="false" outlineLevel="0" max="22" min="22" style="3" width="10.58"/>
    <col collapsed="false" customWidth="true" hidden="false" outlineLevel="0" max="23" min="23" style="1" width="10.99"/>
    <col collapsed="false" customWidth="true" hidden="false" outlineLevel="0" max="24" min="24" style="3" width="9.29"/>
    <col collapsed="false" customWidth="true" hidden="false" outlineLevel="0" max="25" min="25" style="1" width="10.29"/>
    <col collapsed="false" customWidth="true" hidden="false" outlineLevel="0" max="26" min="26" style="3" width="4.86"/>
    <col collapsed="false" customWidth="true" hidden="false" outlineLevel="0" max="27" min="27" style="1" width="14.86"/>
    <col collapsed="false" customWidth="true" hidden="false" outlineLevel="0" max="29" min="28" style="3" width="6.86"/>
    <col collapsed="false" customWidth="true" hidden="false" outlineLevel="0" max="30" min="30" style="3" width="7.71"/>
    <col collapsed="false" customWidth="true" hidden="false" outlineLevel="0" max="32" min="31" style="3" width="6.86"/>
    <col collapsed="false" customWidth="true" hidden="false" outlineLevel="0" max="33" min="33" style="3" width="18.94"/>
    <col collapsed="false" customWidth="true" hidden="false" outlineLevel="0" max="34" min="34" style="4" width="27.85"/>
    <col collapsed="false" customWidth="true" hidden="true" outlineLevel="0" max="35" min="35" style="1" width="38.7"/>
    <col collapsed="false" customWidth="true" hidden="true" outlineLevel="0" max="36" min="36" style="1" width="16.71"/>
    <col collapsed="false" customWidth="true" hidden="true" outlineLevel="0" max="37" min="37" style="1" width="25.14"/>
    <col collapsed="false" customWidth="false" hidden="false" outlineLevel="0" max="38" min="38" style="1" width="9.14"/>
    <col collapsed="false" customWidth="true" hidden="false" outlineLevel="0" max="39" min="39" style="1" width="15.29"/>
    <col collapsed="false" customWidth="false" hidden="false" outlineLevel="0" max="1024" min="40" style="1" width="9.14"/>
  </cols>
  <sheetData>
    <row r="1" customFormat="false" ht="52.5" hidden="false" customHeight="true" outlineLevel="0" collapsed="false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="13" customFormat="true" ht="409.5" hidden="false" customHeight="true" outlineLevel="0" collapsed="false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9" t="s">
        <v>6</v>
      </c>
      <c r="I2" s="8" t="s">
        <v>8</v>
      </c>
      <c r="J2" s="10" t="s">
        <v>6</v>
      </c>
      <c r="K2" s="8" t="s">
        <v>9</v>
      </c>
      <c r="L2" s="10" t="s">
        <v>6</v>
      </c>
      <c r="M2" s="11" t="s">
        <v>10</v>
      </c>
      <c r="N2" s="10" t="s">
        <v>6</v>
      </c>
      <c r="O2" s="8" t="s">
        <v>11</v>
      </c>
      <c r="P2" s="10" t="s">
        <v>6</v>
      </c>
      <c r="Q2" s="11" t="s">
        <v>12</v>
      </c>
      <c r="R2" s="10" t="s">
        <v>13</v>
      </c>
      <c r="S2" s="11" t="s">
        <v>14</v>
      </c>
      <c r="T2" s="10" t="s">
        <v>6</v>
      </c>
      <c r="U2" s="8" t="s">
        <v>15</v>
      </c>
      <c r="V2" s="10" t="s">
        <v>6</v>
      </c>
      <c r="W2" s="8" t="s">
        <v>16</v>
      </c>
      <c r="X2" s="10" t="s">
        <v>6</v>
      </c>
      <c r="Y2" s="8" t="s">
        <v>17</v>
      </c>
      <c r="Z2" s="9" t="s">
        <v>6</v>
      </c>
      <c r="AA2" s="8" t="s">
        <v>18</v>
      </c>
      <c r="AB2" s="9" t="s">
        <v>6</v>
      </c>
      <c r="AC2" s="8" t="s">
        <v>19</v>
      </c>
      <c r="AD2" s="8" t="s">
        <v>20</v>
      </c>
      <c r="AE2" s="8" t="s">
        <v>21</v>
      </c>
      <c r="AF2" s="8" t="s">
        <v>22</v>
      </c>
      <c r="AG2" s="12" t="s">
        <v>23</v>
      </c>
      <c r="AH2" s="4" t="s">
        <v>24</v>
      </c>
    </row>
    <row r="3" customFormat="false" ht="27.75" hidden="false" customHeight="true" outlineLevel="0" collapsed="false">
      <c r="A3" s="6" t="n">
        <v>1</v>
      </c>
      <c r="B3" s="6" t="n">
        <f aca="false">A3+1</f>
        <v>2</v>
      </c>
      <c r="C3" s="6" t="n">
        <f aca="false">B3+1</f>
        <v>3</v>
      </c>
      <c r="D3" s="6" t="n">
        <f aca="false">C3+1</f>
        <v>4</v>
      </c>
      <c r="E3" s="6" t="n">
        <v>5</v>
      </c>
      <c r="F3" s="6" t="n">
        <v>6</v>
      </c>
      <c r="G3" s="6" t="n">
        <f aca="false">F3+1</f>
        <v>7</v>
      </c>
      <c r="H3" s="6" t="n">
        <f aca="false">G3+1</f>
        <v>8</v>
      </c>
      <c r="I3" s="6" t="n">
        <f aca="false">H3+1</f>
        <v>9</v>
      </c>
      <c r="J3" s="6" t="n">
        <f aca="false">I3+1</f>
        <v>10</v>
      </c>
      <c r="K3" s="6" t="n">
        <f aca="false">J3+1</f>
        <v>11</v>
      </c>
      <c r="L3" s="6" t="n">
        <f aca="false">K3+1</f>
        <v>12</v>
      </c>
      <c r="M3" s="6" t="n">
        <f aca="false">L3+1</f>
        <v>13</v>
      </c>
      <c r="N3" s="6" t="n">
        <f aca="false">M3+1</f>
        <v>14</v>
      </c>
      <c r="O3" s="6" t="n">
        <v>15</v>
      </c>
      <c r="P3" s="6" t="n">
        <f aca="false">O3+1</f>
        <v>16</v>
      </c>
      <c r="Q3" s="6" t="n">
        <f aca="false">P3+1</f>
        <v>17</v>
      </c>
      <c r="R3" s="6" t="n">
        <f aca="false">Q3+1</f>
        <v>18</v>
      </c>
      <c r="S3" s="6" t="n">
        <v>19</v>
      </c>
      <c r="T3" s="6" t="n">
        <v>20</v>
      </c>
      <c r="U3" s="6" t="n">
        <v>21</v>
      </c>
      <c r="V3" s="6" t="n">
        <f aca="false">U3+1</f>
        <v>22</v>
      </c>
      <c r="W3" s="6" t="n">
        <f aca="false">V3+1</f>
        <v>23</v>
      </c>
      <c r="X3" s="6" t="n">
        <f aca="false">W3+1</f>
        <v>24</v>
      </c>
      <c r="Y3" s="6" t="n">
        <f aca="false">X3+1</f>
        <v>25</v>
      </c>
      <c r="Z3" s="6" t="n">
        <f aca="false">Y3+1</f>
        <v>26</v>
      </c>
      <c r="AA3" s="6" t="n">
        <f aca="false">Z3+1</f>
        <v>27</v>
      </c>
      <c r="AB3" s="6" t="n">
        <f aca="false">AA3+1</f>
        <v>28</v>
      </c>
      <c r="AC3" s="6" t="n">
        <v>29</v>
      </c>
      <c r="AD3" s="6" t="n">
        <v>30</v>
      </c>
      <c r="AE3" s="6" t="n">
        <v>31</v>
      </c>
      <c r="AF3" s="6" t="n">
        <v>32</v>
      </c>
      <c r="AG3" s="6" t="n">
        <v>33</v>
      </c>
    </row>
    <row r="4" customFormat="false" ht="76.5" hidden="false" customHeight="true" outlineLevel="0" collapsed="false">
      <c r="A4" s="6" t="n">
        <v>1</v>
      </c>
      <c r="B4" s="14" t="s">
        <v>25</v>
      </c>
      <c r="C4" s="6" t="s">
        <v>26</v>
      </c>
      <c r="D4" s="15" t="n">
        <v>1988</v>
      </c>
      <c r="E4" s="16" t="s">
        <v>27</v>
      </c>
      <c r="F4" s="16" t="n">
        <v>0</v>
      </c>
      <c r="G4" s="16" t="s">
        <v>27</v>
      </c>
      <c r="H4" s="16" t="n">
        <v>5</v>
      </c>
      <c r="I4" s="17" t="n">
        <v>73</v>
      </c>
      <c r="J4" s="16" t="n">
        <f aca="false">IF(AND(I4&gt;=0,I4&lt;=66.99),"откл.",IF(AND(I4&gt;=67,I4&lt;=69.99),5,IF(AND(I4&gt;=70,I4&lt;=79.99),6,IF(AND(I4&gt;=80,I4&lt;=89.99),7,IF(AND(I4&lt;=90,I4&lt;=99),8,9)))))</f>
        <v>6</v>
      </c>
      <c r="K4" s="6" t="s">
        <v>28</v>
      </c>
      <c r="L4" s="16" t="n">
        <v>3</v>
      </c>
      <c r="M4" s="6" t="s">
        <v>28</v>
      </c>
      <c r="N4" s="16" t="n">
        <v>10</v>
      </c>
      <c r="O4" s="16" t="s">
        <v>28</v>
      </c>
      <c r="P4" s="16" t="n">
        <v>3</v>
      </c>
      <c r="Q4" s="16" t="s">
        <v>27</v>
      </c>
      <c r="R4" s="16" t="n">
        <v>0</v>
      </c>
      <c r="S4" s="16" t="s">
        <v>27</v>
      </c>
      <c r="T4" s="16" t="n">
        <v>0</v>
      </c>
      <c r="U4" s="6" t="n">
        <v>6</v>
      </c>
      <c r="V4" s="16" t="n">
        <f aca="false">IF(AND(U4&gt;=2,U4&lt;=3),0,IF(AND(U4&gt;3,U4&lt;=5),3,IF(AND(U4&gt;5),5)))</f>
        <v>5</v>
      </c>
      <c r="W4" s="6" t="n">
        <v>0</v>
      </c>
      <c r="X4" s="16" t="n">
        <v>0</v>
      </c>
      <c r="Y4" s="6" t="n">
        <v>0</v>
      </c>
      <c r="Z4" s="16" t="n">
        <v>0</v>
      </c>
      <c r="AA4" s="6" t="n">
        <v>100</v>
      </c>
      <c r="AB4" s="16" t="n">
        <f aca="false">IF(AND(AA4=97.3),0,IF(AND(AA4=97.4),1,IF(AND(AA4=97.5),2,IF(AND(AA4&gt;=97.6),3,"откл."))))</f>
        <v>3</v>
      </c>
      <c r="AC4" s="16" t="n">
        <v>0</v>
      </c>
      <c r="AD4" s="16" t="n">
        <v>0</v>
      </c>
      <c r="AE4" s="16" t="n">
        <v>0</v>
      </c>
      <c r="AF4" s="16" t="n">
        <v>0</v>
      </c>
      <c r="AG4" s="18" t="n">
        <f aca="false">F4+H4+J4+L4+N4+P4+R4+V4+X4+Z4+AB4+T4+AC4+AD4+AE4+AF4</f>
        <v>35</v>
      </c>
      <c r="AH4" s="19" t="n">
        <v>1270792.8</v>
      </c>
      <c r="AI4" s="1" t="s">
        <v>29</v>
      </c>
      <c r="AJ4" s="1" t="s">
        <v>30</v>
      </c>
      <c r="AL4" s="20"/>
      <c r="AM4" s="20"/>
      <c r="AN4" s="20"/>
    </row>
    <row r="5" customFormat="false" ht="52.5" hidden="false" customHeight="true" outlineLevel="0" collapsed="false">
      <c r="A5" s="6" t="n">
        <v>2</v>
      </c>
      <c r="B5" s="21" t="s">
        <v>31</v>
      </c>
      <c r="C5" s="6" t="s">
        <v>32</v>
      </c>
      <c r="D5" s="15" t="n">
        <v>1990</v>
      </c>
      <c r="E5" s="22" t="s">
        <v>27</v>
      </c>
      <c r="F5" s="22" t="n">
        <v>0</v>
      </c>
      <c r="G5" s="22" t="s">
        <v>27</v>
      </c>
      <c r="H5" s="16" t="n">
        <v>5</v>
      </c>
      <c r="I5" s="17" t="n">
        <v>82.91</v>
      </c>
      <c r="J5" s="22" t="n">
        <f aca="false">IF(AND(I5&gt;=0,I5&lt;=66.99),"откл.",IF(AND(I5&gt;=67,I5&lt;=69.99),5,IF(AND(I5&gt;=70,I5&lt;=79.99),6,IF(AND(I5&gt;=80,I5&lt;=89.99),7,IF(AND(I5&lt;=90,I5&lt;=99),8,9)))))</f>
        <v>7</v>
      </c>
      <c r="K5" s="6" t="s">
        <v>27</v>
      </c>
      <c r="L5" s="22" t="n">
        <v>0</v>
      </c>
      <c r="M5" s="6" t="s">
        <v>28</v>
      </c>
      <c r="N5" s="22" t="n">
        <v>10</v>
      </c>
      <c r="O5" s="22" t="s">
        <v>28</v>
      </c>
      <c r="P5" s="16" t="n">
        <v>3</v>
      </c>
      <c r="Q5" s="22" t="s">
        <v>27</v>
      </c>
      <c r="R5" s="22" t="n">
        <v>0</v>
      </c>
      <c r="S5" s="22" t="s">
        <v>27</v>
      </c>
      <c r="T5" s="22" t="n">
        <v>0</v>
      </c>
      <c r="U5" s="6" t="n">
        <v>10</v>
      </c>
      <c r="V5" s="22" t="n">
        <f aca="false">IF(AND(U5&gt;=2,U5&lt;=3),0,IF(AND(U5&gt;3,U5&lt;=5),3,IF(AND(U5&gt;5),5)))</f>
        <v>5</v>
      </c>
      <c r="W5" s="6" t="n">
        <v>0</v>
      </c>
      <c r="X5" s="22" t="n">
        <v>0</v>
      </c>
      <c r="Y5" s="6" t="n">
        <v>0</v>
      </c>
      <c r="Z5" s="22" t="n">
        <v>0</v>
      </c>
      <c r="AA5" s="6" t="n">
        <v>98</v>
      </c>
      <c r="AB5" s="16" t="n">
        <f aca="false">IF(AND(AA5=97.3),0,IF(AND(AA5=97.4),1,IF(AND(AA5=97.5),2,IF(AND(AA5&gt;=97.6),3,"откл."))))</f>
        <v>3</v>
      </c>
      <c r="AC5" s="22" t="n">
        <v>0</v>
      </c>
      <c r="AD5" s="22" t="n">
        <v>0</v>
      </c>
      <c r="AE5" s="22" t="n">
        <v>0</v>
      </c>
      <c r="AF5" s="22" t="n">
        <v>0</v>
      </c>
      <c r="AG5" s="18" t="n">
        <f aca="false">F5+H5+J5+L5+N5+P5+R5+V5+X5+Z5+T5+AC5+AD5+AE5+AF5+AB5</f>
        <v>33</v>
      </c>
      <c r="AH5" s="19" t="n">
        <v>1316071</v>
      </c>
      <c r="AI5" s="1" t="s">
        <v>33</v>
      </c>
      <c r="AJ5" s="23" t="s">
        <v>34</v>
      </c>
      <c r="AK5" s="23"/>
    </row>
    <row r="6" customFormat="false" ht="58.5" hidden="false" customHeight="true" outlineLevel="0" collapsed="false">
      <c r="A6" s="6" t="n">
        <v>3</v>
      </c>
      <c r="B6" s="21" t="s">
        <v>35</v>
      </c>
      <c r="C6" s="6" t="s">
        <v>36</v>
      </c>
      <c r="D6" s="15" t="n">
        <v>1983</v>
      </c>
      <c r="E6" s="22" t="s">
        <v>27</v>
      </c>
      <c r="F6" s="22" t="n">
        <v>0</v>
      </c>
      <c r="G6" s="22" t="s">
        <v>27</v>
      </c>
      <c r="H6" s="16" t="n">
        <v>5</v>
      </c>
      <c r="I6" s="24" t="n">
        <v>88.4</v>
      </c>
      <c r="J6" s="22" t="n">
        <f aca="false">IF(AND(I6&gt;=0,I6&lt;=66.99),"откл.",IF(AND(I6&gt;=67,I6&lt;=69.99),5,IF(AND(I6&gt;=70,I6&lt;=79.99),6,IF(AND(I6&gt;=80,I6&lt;=89.99),7,IF(AND(I6&lt;=90,I6&lt;=99),8,9)))))</f>
        <v>7</v>
      </c>
      <c r="K6" s="6" t="s">
        <v>27</v>
      </c>
      <c r="L6" s="22" t="n">
        <v>0</v>
      </c>
      <c r="M6" s="6" t="s">
        <v>28</v>
      </c>
      <c r="N6" s="22" t="n">
        <v>10</v>
      </c>
      <c r="O6" s="22" t="s">
        <v>28</v>
      </c>
      <c r="P6" s="16" t="n">
        <v>3</v>
      </c>
      <c r="Q6" s="22" t="s">
        <v>27</v>
      </c>
      <c r="R6" s="22" t="n">
        <v>0</v>
      </c>
      <c r="S6" s="22" t="s">
        <v>27</v>
      </c>
      <c r="T6" s="22" t="n">
        <v>0</v>
      </c>
      <c r="U6" s="6" t="n">
        <v>6</v>
      </c>
      <c r="V6" s="22" t="n">
        <f aca="false">IF(AND(U6&gt;=2,U6&lt;=3),0,IF(AND(U6&gt;3,U6&lt;=5),3,IF(AND(U6&gt;5),5)))</f>
        <v>5</v>
      </c>
      <c r="W6" s="6" t="n">
        <v>0</v>
      </c>
      <c r="X6" s="22" t="n">
        <v>0</v>
      </c>
      <c r="Y6" s="6" t="n">
        <v>0</v>
      </c>
      <c r="Z6" s="22" t="n">
        <v>0</v>
      </c>
      <c r="AA6" s="6" t="n">
        <v>99.73</v>
      </c>
      <c r="AB6" s="16" t="n">
        <f aca="false">IF(AND(AA6=97.3),0,IF(AND(AA6=97.4),1,IF(AND(AA6=97.5),2,IF(AND(AA6&gt;=97.6),3,"откл."))))</f>
        <v>3</v>
      </c>
      <c r="AC6" s="22" t="n">
        <v>0</v>
      </c>
      <c r="AD6" s="22" t="n">
        <v>0</v>
      </c>
      <c r="AE6" s="22" t="n">
        <v>0</v>
      </c>
      <c r="AF6" s="22" t="n">
        <v>0</v>
      </c>
      <c r="AG6" s="18" t="n">
        <f aca="false">F6+H6+J6+L6+N6+P6+R6+V6+X6+Z6+T6+AC6+AD6+AE6+AF6+AB6</f>
        <v>33</v>
      </c>
      <c r="AH6" s="19" t="n">
        <v>1346670</v>
      </c>
      <c r="AI6" s="1" t="s">
        <v>37</v>
      </c>
      <c r="AJ6" s="23" t="s">
        <v>34</v>
      </c>
      <c r="AK6" s="23"/>
    </row>
    <row r="7" customFormat="false" ht="58.5" hidden="false" customHeight="true" outlineLevel="0" collapsed="false">
      <c r="A7" s="6" t="n">
        <v>4</v>
      </c>
      <c r="B7" s="14" t="s">
        <v>38</v>
      </c>
      <c r="C7" s="25" t="s">
        <v>39</v>
      </c>
      <c r="D7" s="15" t="n">
        <v>1990</v>
      </c>
      <c r="E7" s="16" t="s">
        <v>27</v>
      </c>
      <c r="F7" s="16" t="n">
        <v>0</v>
      </c>
      <c r="G7" s="16" t="s">
        <v>27</v>
      </c>
      <c r="H7" s="16" t="n">
        <v>5</v>
      </c>
      <c r="I7" s="6" t="n">
        <v>70.34</v>
      </c>
      <c r="J7" s="16" t="n">
        <f aca="false">IF(AND(I7&gt;=0,I7&lt;=66.99),"откл.",IF(AND(I7&gt;=67,I7&lt;=69.99),5,IF(AND(I7&gt;=70,I7&lt;=79.99),6,IF(AND(I7&gt;=80,I7&lt;=89.99),7,IF(AND(I7&lt;=90,I7&lt;=99),8,9)))))</f>
        <v>6</v>
      </c>
      <c r="K7" s="6" t="s">
        <v>27</v>
      </c>
      <c r="L7" s="16" t="n">
        <v>0</v>
      </c>
      <c r="M7" s="6" t="s">
        <v>28</v>
      </c>
      <c r="N7" s="16" t="n">
        <v>10</v>
      </c>
      <c r="O7" s="16" t="s">
        <v>28</v>
      </c>
      <c r="P7" s="16" t="n">
        <v>3</v>
      </c>
      <c r="Q7" s="16" t="s">
        <v>27</v>
      </c>
      <c r="R7" s="16" t="n">
        <v>0</v>
      </c>
      <c r="S7" s="16" t="s">
        <v>27</v>
      </c>
      <c r="T7" s="16" t="n">
        <v>0</v>
      </c>
      <c r="U7" s="6" t="n">
        <v>6</v>
      </c>
      <c r="V7" s="16" t="n">
        <f aca="false">IF(AND(U7&gt;=2,U7&lt;=3),0,IF(AND(U7&gt;3,U7&lt;=5),3,IF(AND(U7&gt;5),5)))</f>
        <v>5</v>
      </c>
      <c r="W7" s="6" t="n">
        <v>0</v>
      </c>
      <c r="X7" s="16" t="n">
        <v>0</v>
      </c>
      <c r="Y7" s="6" t="n">
        <v>0</v>
      </c>
      <c r="Z7" s="16" t="n">
        <v>0</v>
      </c>
      <c r="AA7" s="6" t="n">
        <v>99</v>
      </c>
      <c r="AB7" s="16" t="n">
        <f aca="false">IF(AND(AA7=97.3),0,IF(AND(AA7=97.4),1,IF(AND(AA7=97.5),2,IF(AND(AA7&gt;=97.6),3,"откл."))))</f>
        <v>3</v>
      </c>
      <c r="AC7" s="16" t="n">
        <v>0</v>
      </c>
      <c r="AD7" s="16" t="n">
        <v>0</v>
      </c>
      <c r="AE7" s="16" t="n">
        <v>0</v>
      </c>
      <c r="AF7" s="16" t="n">
        <v>0</v>
      </c>
      <c r="AG7" s="18" t="n">
        <f aca="false">F7+H7+J7+L7+N7+P7+R7+V7+X7+Z7+AB7+T7+AC7+AD7+AE7+AF7</f>
        <v>32</v>
      </c>
      <c r="AH7" s="19" t="n">
        <v>3572743</v>
      </c>
      <c r="AI7" s="1" t="s">
        <v>40</v>
      </c>
      <c r="AJ7" s="1" t="s">
        <v>41</v>
      </c>
    </row>
    <row r="8" customFormat="false" ht="58.5" hidden="false" customHeight="true" outlineLevel="0" collapsed="false">
      <c r="A8" s="6" t="n">
        <v>5</v>
      </c>
      <c r="B8" s="14" t="s">
        <v>42</v>
      </c>
      <c r="C8" s="25" t="s">
        <v>43</v>
      </c>
      <c r="D8" s="15" t="n">
        <v>1990</v>
      </c>
      <c r="E8" s="16" t="s">
        <v>27</v>
      </c>
      <c r="F8" s="16" t="n">
        <v>0</v>
      </c>
      <c r="G8" s="16" t="s">
        <v>27</v>
      </c>
      <c r="H8" s="16" t="n">
        <v>0</v>
      </c>
      <c r="I8" s="6" t="n">
        <v>72.7</v>
      </c>
      <c r="J8" s="16" t="n">
        <f aca="false">IF(AND(I8&gt;=0,I8&lt;=66.99),"откл.",IF(AND(I8&gt;=67,I8&lt;=69.99),5,IF(AND(I8&gt;=70,I8&lt;=79.99),6,IF(AND(I8&gt;=80,I8&lt;=89.99),7,IF(AND(I8&lt;=90,I8&lt;=99),8,9)))))</f>
        <v>6</v>
      </c>
      <c r="K8" s="6" t="s">
        <v>27</v>
      </c>
      <c r="L8" s="16" t="n">
        <v>0</v>
      </c>
      <c r="M8" s="6" t="s">
        <v>28</v>
      </c>
      <c r="N8" s="16" t="n">
        <v>10</v>
      </c>
      <c r="O8" s="16" t="s">
        <v>28</v>
      </c>
      <c r="P8" s="16" t="n">
        <v>3</v>
      </c>
      <c r="Q8" s="16" t="s">
        <v>27</v>
      </c>
      <c r="R8" s="16" t="n">
        <v>0</v>
      </c>
      <c r="S8" s="16" t="s">
        <v>27</v>
      </c>
      <c r="T8" s="16" t="n">
        <v>0</v>
      </c>
      <c r="U8" s="6" t="n">
        <v>6</v>
      </c>
      <c r="V8" s="16" t="n">
        <f aca="false">IF(AND(U8&gt;=2,U8&lt;=3),0,IF(AND(U8&gt;3,U8&lt;=5),3,IF(AND(U8&gt;5),5)))</f>
        <v>5</v>
      </c>
      <c r="W8" s="6" t="n">
        <v>0</v>
      </c>
      <c r="X8" s="16" t="n">
        <v>0</v>
      </c>
      <c r="Y8" s="6" t="n">
        <v>0</v>
      </c>
      <c r="Z8" s="16" t="n">
        <v>0</v>
      </c>
      <c r="AA8" s="6" t="n">
        <v>100</v>
      </c>
      <c r="AB8" s="16" t="n">
        <f aca="false">IF(AND(AA8=97.3),0,IF(AND(AA8=97.4),1,IF(AND(AA8=97.5),2,IF(AND(AA8&gt;=97.6),3,"откл."))))</f>
        <v>3</v>
      </c>
      <c r="AC8" s="16" t="n">
        <v>0</v>
      </c>
      <c r="AD8" s="16" t="n">
        <v>0</v>
      </c>
      <c r="AE8" s="16" t="n">
        <v>0</v>
      </c>
      <c r="AF8" s="16" t="n">
        <v>0</v>
      </c>
      <c r="AG8" s="18" t="n">
        <f aca="false">F8+H8+J8+L8+N8+P8+R8+V8+X8+Z8+AB8+T8+AC8+AD8+AE8+AF8</f>
        <v>27</v>
      </c>
      <c r="AH8" s="19" t="n">
        <v>1501550</v>
      </c>
      <c r="AI8" s="1" t="s">
        <v>40</v>
      </c>
    </row>
    <row r="9" customFormat="false" ht="58.5" hidden="false" customHeight="true" outlineLevel="0" collapsed="false">
      <c r="A9" s="6" t="n">
        <v>6</v>
      </c>
      <c r="B9" s="14" t="s">
        <v>44</v>
      </c>
      <c r="C9" s="25" t="s">
        <v>45</v>
      </c>
      <c r="D9" s="15" t="n">
        <v>1981</v>
      </c>
      <c r="E9" s="16" t="s">
        <v>27</v>
      </c>
      <c r="F9" s="16" t="n">
        <v>0</v>
      </c>
      <c r="G9" s="16" t="s">
        <v>27</v>
      </c>
      <c r="H9" s="16" t="n">
        <v>0</v>
      </c>
      <c r="I9" s="6" t="n">
        <v>68.7</v>
      </c>
      <c r="J9" s="16" t="n">
        <f aca="false">IF(AND(I9&gt;=0,I9&lt;=66.99),"откл.",IF(AND(I9&gt;=67,I9&lt;=69.99),5,IF(AND(I9&gt;=70,I9&lt;=79.99),6,IF(AND(I9&gt;=80,I9&lt;=89.99),7,IF(AND(I9&lt;=90,I9&lt;=99),8,9)))))</f>
        <v>5</v>
      </c>
      <c r="K9" s="6" t="s">
        <v>27</v>
      </c>
      <c r="L9" s="16" t="n">
        <v>0</v>
      </c>
      <c r="M9" s="6" t="s">
        <v>28</v>
      </c>
      <c r="N9" s="16" t="n">
        <v>10</v>
      </c>
      <c r="O9" s="16" t="s">
        <v>28</v>
      </c>
      <c r="P9" s="16" t="n">
        <v>3</v>
      </c>
      <c r="Q9" s="16" t="s">
        <v>27</v>
      </c>
      <c r="R9" s="16" t="n">
        <v>0</v>
      </c>
      <c r="S9" s="16" t="s">
        <v>27</v>
      </c>
      <c r="T9" s="16" t="n">
        <v>0</v>
      </c>
      <c r="U9" s="6" t="n">
        <v>6</v>
      </c>
      <c r="V9" s="16" t="n">
        <f aca="false">IF(AND(U9&gt;=2,U9&lt;=3),0,IF(AND(U9&gt;3,U9&lt;=5),3,IF(AND(U9&gt;5),5)))</f>
        <v>5</v>
      </c>
      <c r="W9" s="6" t="n">
        <v>0</v>
      </c>
      <c r="X9" s="16" t="n">
        <v>0</v>
      </c>
      <c r="Y9" s="6" t="n">
        <v>0</v>
      </c>
      <c r="Z9" s="16" t="n">
        <v>0</v>
      </c>
      <c r="AA9" s="6" t="n">
        <v>99.44</v>
      </c>
      <c r="AB9" s="16" t="n">
        <f aca="false">IF(AND(AA9=97.3),0,IF(AND(AA9=97.4),1,IF(AND(AA9=97.5),2,IF(AND(AA9&gt;=97.6),3,"откл."))))</f>
        <v>3</v>
      </c>
      <c r="AC9" s="16" t="n">
        <v>0</v>
      </c>
      <c r="AD9" s="16" t="n">
        <v>0</v>
      </c>
      <c r="AE9" s="16" t="n">
        <v>0</v>
      </c>
      <c r="AF9" s="16" t="n">
        <v>0</v>
      </c>
      <c r="AG9" s="18" t="n">
        <f aca="false">F9+H9+J9+L9+N9+P9+R9+V9+X9+Z9+AB9+T9+AC9+AD9+AE9+AF9</f>
        <v>26</v>
      </c>
      <c r="AH9" s="19" t="n">
        <v>1430071</v>
      </c>
      <c r="AI9" s="1" t="s">
        <v>40</v>
      </c>
    </row>
    <row r="10" customFormat="false" ht="83.65" hidden="false" customHeight="true" outlineLevel="0" collapsed="false">
      <c r="A10" s="6" t="n">
        <v>7</v>
      </c>
      <c r="B10" s="21" t="s">
        <v>46</v>
      </c>
      <c r="C10" s="6" t="s">
        <v>47</v>
      </c>
      <c r="D10" s="15" t="n">
        <v>1985</v>
      </c>
      <c r="E10" s="22" t="s">
        <v>27</v>
      </c>
      <c r="F10" s="22" t="n">
        <v>0</v>
      </c>
      <c r="G10" s="22" t="s">
        <v>27</v>
      </c>
      <c r="H10" s="16" t="n">
        <v>5</v>
      </c>
      <c r="I10" s="6" t="n">
        <v>80.6</v>
      </c>
      <c r="J10" s="22" t="n">
        <f aca="false">IF(AND(I10&gt;=0,I10&lt;=66.99),"откл.",IF(AND(I10&gt;=67,I10&lt;=69.99),5,IF(AND(I10&gt;=70,I10&lt;=79.99),6,IF(AND(I10&gt;=80,I10&lt;=89.99),7,IF(AND(I10&lt;=90,I10&lt;=99),8,9)))))</f>
        <v>7</v>
      </c>
      <c r="K10" s="6" t="s">
        <v>27</v>
      </c>
      <c r="L10" s="22" t="n">
        <v>0</v>
      </c>
      <c r="M10" s="6" t="s">
        <v>28</v>
      </c>
      <c r="N10" s="22" t="n">
        <v>10</v>
      </c>
      <c r="O10" s="22" t="s">
        <v>28</v>
      </c>
      <c r="P10" s="16" t="n">
        <v>3</v>
      </c>
      <c r="Q10" s="22" t="s">
        <v>27</v>
      </c>
      <c r="R10" s="22" t="n">
        <v>0</v>
      </c>
      <c r="S10" s="22" t="s">
        <v>27</v>
      </c>
      <c r="T10" s="22" t="n">
        <v>0</v>
      </c>
      <c r="U10" s="6" t="n">
        <v>6</v>
      </c>
      <c r="V10" s="22" t="n">
        <f aca="false">IF(AND(U10&gt;=2,U10&lt;=3),0,IF(AND(U10&gt;3,U10&lt;=5),3,IF(AND(U10&gt;5),5)))</f>
        <v>5</v>
      </c>
      <c r="W10" s="22" t="n">
        <v>0</v>
      </c>
      <c r="X10" s="22" t="n">
        <v>0</v>
      </c>
      <c r="Y10" s="22" t="n">
        <v>0</v>
      </c>
      <c r="Z10" s="22" t="n">
        <v>0</v>
      </c>
      <c r="AA10" s="6" t="n">
        <v>96.87</v>
      </c>
      <c r="AB10" s="16" t="str">
        <f aca="false">IF(AND(AA10=97.3),0,IF(AND(AA10=97.4),1,IF(AND(AA10=97.5),2,IF(AND(AA10&gt;=97.6),3,"откл."))))</f>
        <v>откл.</v>
      </c>
      <c r="AC10" s="22" t="n">
        <v>0</v>
      </c>
      <c r="AD10" s="22" t="n">
        <v>0</v>
      </c>
      <c r="AE10" s="22" t="n">
        <v>0</v>
      </c>
      <c r="AF10" s="22" t="n">
        <v>0</v>
      </c>
      <c r="AG10" s="26" t="s">
        <v>48</v>
      </c>
      <c r="AH10" s="19" t="n">
        <v>1855084</v>
      </c>
      <c r="AI10" s="1" t="s">
        <v>49</v>
      </c>
      <c r="AJ10" s="23" t="s">
        <v>34</v>
      </c>
      <c r="AK10" s="23"/>
    </row>
    <row r="11" s="1" customFormat="true" ht="76.5" hidden="false" customHeight="true" outlineLevel="0" collapsed="false">
      <c r="A11" s="20"/>
    </row>
    <row r="12" s="1" customFormat="true" ht="76.5" hidden="false" customHeight="true" outlineLevel="0" collapsed="false">
      <c r="A12" s="20"/>
      <c r="B12" s="27"/>
      <c r="C12" s="28"/>
      <c r="D12" s="20"/>
      <c r="Q12" s="29" t="s">
        <v>50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0" t="n">
        <v>0.973</v>
      </c>
      <c r="AH12" s="19"/>
      <c r="AI12" s="31" t="n">
        <f aca="false">AH12-AH13</f>
        <v>0</v>
      </c>
      <c r="AJ12" s="32" t="n">
        <f aca="false">AH4+AH5+AH6+AH7</f>
        <v>7506276.8</v>
      </c>
    </row>
    <row r="13" s="1" customFormat="true" ht="38.25" hidden="false" customHeight="true" outlineLevel="0" collapsed="false">
      <c r="A13" s="20"/>
      <c r="T13" s="20"/>
      <c r="U13" s="20"/>
      <c r="V13" s="20"/>
      <c r="W13" s="20"/>
      <c r="X13" s="20"/>
      <c r="Y13" s="20"/>
      <c r="Z13" s="20"/>
      <c r="AA13" s="20"/>
      <c r="AB13" s="33"/>
      <c r="AH13" s="4"/>
      <c r="AI13" s="34" t="n">
        <f aca="false">AI12-AH14</f>
        <v>0</v>
      </c>
      <c r="AM13" s="32"/>
    </row>
    <row r="14" s="1" customFormat="true" ht="16.5" hidden="false" customHeight="true" outlineLevel="0" collapsed="false">
      <c r="A14" s="20"/>
    </row>
    <row r="15" s="1" customFormat="true" ht="71.25" hidden="false" customHeight="true" outlineLevel="0" collapsed="false">
      <c r="Y15" s="35"/>
      <c r="AH15" s="19"/>
      <c r="AI15" s="36"/>
      <c r="AM15" s="32"/>
    </row>
    <row r="16" s="1" customFormat="true" ht="42.75" hidden="false" customHeight="true" outlineLevel="0" collapsed="false">
      <c r="AH16" s="37"/>
    </row>
    <row r="17" s="1" customFormat="true" ht="20.25" hidden="false" customHeight="false" outlineLevel="0" collapsed="false">
      <c r="AH17" s="4"/>
    </row>
  </sheetData>
  <autoFilter ref="A1:AG7"/>
  <mergeCells count="7">
    <mergeCell ref="B1:AB1"/>
    <mergeCell ref="AL4:AN4"/>
    <mergeCell ref="AJ5:AK5"/>
    <mergeCell ref="AJ6:AK6"/>
    <mergeCell ref="AJ10:AK10"/>
    <mergeCell ref="Q12:AC12"/>
    <mergeCell ref="T13:AA13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2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51.42"/>
  </cols>
  <sheetData>
    <row r="1" customFormat="false" ht="18.75" hidden="false" customHeight="false" outlineLevel="0" collapsed="false">
      <c r="A1" s="38" t="n">
        <v>1</v>
      </c>
      <c r="B1" s="21" t="s">
        <v>51</v>
      </c>
      <c r="C1" s="39"/>
    </row>
    <row r="2" customFormat="false" ht="18.75" hidden="false" customHeight="false" outlineLevel="0" collapsed="false">
      <c r="A2" s="38" t="n">
        <v>2</v>
      </c>
      <c r="B2" s="21" t="s">
        <v>52</v>
      </c>
      <c r="C2" s="39"/>
    </row>
    <row r="3" customFormat="false" ht="18.75" hidden="false" customHeight="false" outlineLevel="0" collapsed="false">
      <c r="A3" s="38" t="n">
        <v>3</v>
      </c>
      <c r="B3" s="21" t="s">
        <v>53</v>
      </c>
      <c r="C3" s="39"/>
    </row>
    <row r="4" customFormat="false" ht="18.75" hidden="false" customHeight="false" outlineLevel="0" collapsed="false">
      <c r="A4" s="38" t="n">
        <v>4</v>
      </c>
      <c r="B4" s="14" t="s">
        <v>54</v>
      </c>
      <c r="C4" s="39"/>
    </row>
    <row r="5" customFormat="false" ht="18.75" hidden="false" customHeight="false" outlineLevel="0" collapsed="false">
      <c r="A5" s="38" t="n">
        <v>5</v>
      </c>
      <c r="B5" s="14" t="s">
        <v>55</v>
      </c>
      <c r="C5" s="39"/>
    </row>
    <row r="6" customFormat="false" ht="18.75" hidden="false" customHeight="false" outlineLevel="0" collapsed="false">
      <c r="A6" s="38" t="n">
        <v>6</v>
      </c>
      <c r="B6" s="14" t="s">
        <v>56</v>
      </c>
      <c r="C6" s="39"/>
    </row>
    <row r="7" customFormat="false" ht="18.75" hidden="false" customHeight="false" outlineLevel="0" collapsed="false">
      <c r="A7" s="38" t="n">
        <v>7</v>
      </c>
      <c r="B7" s="14" t="s">
        <v>57</v>
      </c>
      <c r="C7" s="39"/>
    </row>
    <row r="8" customFormat="false" ht="18.75" hidden="false" customHeight="false" outlineLevel="0" collapsed="false">
      <c r="A8" s="38" t="n">
        <v>8</v>
      </c>
      <c r="B8" s="14" t="s">
        <v>58</v>
      </c>
      <c r="C8" s="39"/>
    </row>
    <row r="9" customFormat="false" ht="18.75" hidden="false" customHeight="false" outlineLevel="0" collapsed="false">
      <c r="A9" s="38" t="n">
        <v>9</v>
      </c>
      <c r="B9" s="14" t="s">
        <v>59</v>
      </c>
      <c r="C9" s="39"/>
    </row>
    <row r="10" customFormat="false" ht="18.75" hidden="false" customHeight="false" outlineLevel="0" collapsed="false">
      <c r="A10" s="38" t="n">
        <v>10</v>
      </c>
      <c r="B10" s="21" t="s">
        <v>60</v>
      </c>
      <c r="C10" s="39"/>
    </row>
    <row r="11" customFormat="false" ht="18.75" hidden="false" customHeight="false" outlineLevel="0" collapsed="false">
      <c r="B11" s="40"/>
    </row>
    <row r="12" customFormat="false" ht="18.75" hidden="false" customHeight="false" outlineLevel="0" collapsed="false">
      <c r="B12" s="40"/>
    </row>
    <row r="13" customFormat="false" ht="18.75" hidden="false" customHeight="false" outlineLevel="0" collapsed="false">
      <c r="B13" s="27"/>
    </row>
    <row r="14" customFormat="false" ht="18.75" hidden="false" customHeight="false" outlineLevel="0" collapsed="false">
      <c r="B14" s="40"/>
    </row>
    <row r="15" customFormat="false" ht="18.75" hidden="false" customHeight="false" outlineLevel="0" collapsed="false">
      <c r="B15" s="40"/>
    </row>
    <row r="16" customFormat="false" ht="18.75" hidden="false" customHeight="false" outlineLevel="0" collapsed="false">
      <c r="B16" s="27"/>
    </row>
    <row r="17" customFormat="false" ht="18.75" hidden="false" customHeight="false" outlineLevel="0" collapsed="false">
      <c r="B17" s="27"/>
    </row>
    <row r="18" customFormat="false" ht="18.75" hidden="false" customHeight="false" outlineLevel="0" collapsed="false">
      <c r="B18" s="2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2017-08-07T01:59:59Z</dcterms:created>
  <dc:creator>Марина</dc:creator>
  <dc:description/>
  <dc:language>ru-RU</dc:language>
  <cp:lastModifiedBy/>
  <cp:lastPrinted>2022-07-26T03:50:39Z</cp:lastPrinted>
  <dcterms:modified xsi:type="dcterms:W3CDTF">2022-08-02T17:22:39Z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