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2715" windowWidth="14310" windowHeight="7230" activeTab="0"/>
  </bookViews>
  <sheets>
    <sheet name="Приложение_источники" sheetId="1" r:id="rId1"/>
  </sheets>
  <definedNames>
    <definedName name="_xlnm.Print_Titles" localSheetId="0">'Приложение_источники'!$6:$7</definedName>
    <definedName name="_xlnm.Print_Area" localSheetId="0">'Приложение_источники'!$A$1:$F$27</definedName>
  </definedNames>
  <calcPr fullCalcOnLoad="1"/>
</workbook>
</file>

<file path=xl/sharedStrings.xml><?xml version="1.0" encoding="utf-8"?>
<sst xmlns="http://schemas.openxmlformats.org/spreadsheetml/2006/main" count="51" uniqueCount="51">
  <si>
    <t>Код</t>
  </si>
  <si>
    <t>1</t>
  </si>
  <si>
    <t>2</t>
  </si>
  <si>
    <t>№ строки</t>
  </si>
  <si>
    <t>Сумма</t>
  </si>
  <si>
    <t xml:space="preserve">Источники внутреннего финансирования дефицита бюджета города </t>
  </si>
  <si>
    <t>099 01 00 00 00 00 0000 000</t>
  </si>
  <si>
    <t>ИСТОЧНИКИ ВНУТРЕННЕГО ФИНАНСИРОВАНИЯ ДЕФИЦИТОВ  БЮДЖЕТОВ</t>
  </si>
  <si>
    <t>099 01 02 00 00 00 0000 700</t>
  </si>
  <si>
    <t>Получение кредитов от кредитных организаций в валюте Российской Федерации</t>
  </si>
  <si>
    <t>099 01 02 00 00 04 0000 710</t>
  </si>
  <si>
    <t>099 01 02 00 00 00 0000 800</t>
  </si>
  <si>
    <t>Погашение кредитов, предоставленных кредитными организациями в валюте Российской Федерации</t>
  </si>
  <si>
    <t>099 01 02 00 00 04 0000 810</t>
  </si>
  <si>
    <t>099 01 05 00 00 00 0000 000</t>
  </si>
  <si>
    <t>Изменение остатков средств на счетах по учету средств бюджета</t>
  </si>
  <si>
    <t>099 01 05 00 00 00 0000 500</t>
  </si>
  <si>
    <t>Увеличение остатков средств бюджетов</t>
  </si>
  <si>
    <t>099 01 05 02 00 00 0000 500</t>
  </si>
  <si>
    <t>Увеличение прочих остатков средств бюджетов</t>
  </si>
  <si>
    <t>099 01 05 02 01 00 0000 510</t>
  </si>
  <si>
    <t>Увеличение прочих остатков денежных средств бюджетов</t>
  </si>
  <si>
    <t>099 01 05 02 01 04 0000 510</t>
  </si>
  <si>
    <t>099 01 05 00 00 00 0000 600</t>
  </si>
  <si>
    <t>Уменьшение остатков средств бюджетов</t>
  </si>
  <si>
    <t>099 01 05 02 00 00 0000 600</t>
  </si>
  <si>
    <t>Уменьшение прочих остатков средств бюджетов</t>
  </si>
  <si>
    <t>099 01 05 02 01 00 0000 610</t>
  </si>
  <si>
    <t>Уменьшение прочих остатков денежных средств бюджетов</t>
  </si>
  <si>
    <t>099 01 05 02 01 04 0000 610</t>
  </si>
  <si>
    <t>Всего</t>
  </si>
  <si>
    <t>Получение кредитов от кредитных организаций бюджетами городских округов 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</si>
  <si>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</si>
  <si>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</si>
  <si>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</si>
  <si>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2016 год</t>
  </si>
  <si>
    <t>(рублей)</t>
  </si>
  <si>
    <t>2017 год</t>
  </si>
  <si>
    <t>в 2016 году и плановом периоде 2017-2018 годов</t>
  </si>
  <si>
    <t>2018 год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</si>
  <si>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</si>
  <si>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</si>
  <si>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099 01 03 00 00 00 0000 800</t>
  </si>
  <si>
    <t>099 01 03 00 00 04 0000 810</t>
  </si>
  <si>
    <t>Наименование кода поступлений в бюджет, группы, подгруппы, статьи, подстатьи, элемента, подвида, аналитической группы вида источников финансирования дефицитов бюджетов</t>
  </si>
  <si>
    <t xml:space="preserve">Приложение 1 к 
Решению Шарыповского городского Совета депутатов "О бюджете города Шарыпово на 2016 год и плановый период 2017-2018 годов" 
от 15.12.2015г. № 7-23 </t>
  </si>
  <si>
    <t>099 01 03 00 00 00 0000 700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</si>
  <si>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</si>
  <si>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099 01 03 00 00 04 0000 710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</si>
  <si>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</si>
  <si>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 xml:space="preserve">Приложение 1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21.06.2016  № 12-44 </t>
  </si>
</sst>
</file>

<file path=xl/styles.xml><?xml version="1.0" encoding="utf-8"?>
<styleSheet xmlns="http://schemas.openxmlformats.org/spreadsheetml/2006/main">
  <numFmts count="1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 shrinkToFit="1"/>
    </xf>
    <xf numFmtId="0" fontId="2" fillId="0" borderId="0" xfId="0" applyFont="1" applyFill="1" applyAlignment="1">
      <alignment horizontal="center" vertical="center" wrapText="1" shrinkToFit="1"/>
    </xf>
    <xf numFmtId="172" fontId="3" fillId="0" borderId="0" xfId="0" applyNumberFormat="1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4" fillId="0" borderId="0" xfId="0" applyFont="1" applyFill="1" applyAlignment="1">
      <alignment horizontal="center" wrapText="1" shrinkToFit="1"/>
    </xf>
    <xf numFmtId="172" fontId="4" fillId="0" borderId="0" xfId="0" applyNumberFormat="1" applyFont="1" applyFill="1" applyBorder="1" applyAlignment="1">
      <alignment horizontal="right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top" wrapText="1" shrinkToFit="1"/>
    </xf>
    <xf numFmtId="49" fontId="4" fillId="0" borderId="10" xfId="0" applyNumberFormat="1" applyFont="1" applyFill="1" applyBorder="1" applyAlignment="1">
      <alignment horizontal="center" wrapText="1" shrinkToFit="1"/>
    </xf>
    <xf numFmtId="3" fontId="4" fillId="0" borderId="10" xfId="0" applyNumberFormat="1" applyFont="1" applyFill="1" applyBorder="1" applyAlignment="1">
      <alignment horizontal="center" wrapText="1" shrinkToFit="1"/>
    </xf>
    <xf numFmtId="1" fontId="4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Border="1" applyAlignment="1">
      <alignment vertical="top"/>
    </xf>
    <xf numFmtId="0" fontId="5" fillId="0" borderId="10" xfId="0" applyNumberFormat="1" applyFont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9" fontId="4" fillId="0" borderId="10" xfId="0" applyNumberFormat="1" applyFont="1" applyFill="1" applyBorder="1" applyAlignment="1">
      <alignment vertical="top"/>
    </xf>
    <xf numFmtId="0" fontId="4" fillId="0" borderId="10" xfId="0" applyNumberFormat="1" applyFont="1" applyBorder="1" applyAlignment="1">
      <alignment vertical="top" wrapText="1"/>
    </xf>
    <xf numFmtId="4" fontId="4" fillId="0" borderId="10" xfId="0" applyNumberFormat="1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172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left" vertical="top" wrapText="1"/>
    </xf>
    <xf numFmtId="49" fontId="4" fillId="0" borderId="10" xfId="0" applyNumberFormat="1" applyFont="1" applyFill="1" applyBorder="1" applyAlignment="1">
      <alignment vertical="top"/>
    </xf>
    <xf numFmtId="172" fontId="3" fillId="0" borderId="0" xfId="0" applyNumberFormat="1" applyFont="1" applyFill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 shrinkToFit="1"/>
    </xf>
    <xf numFmtId="0" fontId="4" fillId="0" borderId="12" xfId="0" applyFont="1" applyFill="1" applyBorder="1" applyAlignment="1">
      <alignment horizontal="center" vertical="top" wrapText="1" shrinkToFit="1"/>
    </xf>
    <xf numFmtId="49" fontId="4" fillId="0" borderId="11" xfId="0" applyNumberFormat="1" applyFont="1" applyFill="1" applyBorder="1" applyAlignment="1">
      <alignment horizontal="center" vertical="center" wrapText="1" shrinkToFit="1"/>
    </xf>
    <xf numFmtId="49" fontId="4" fillId="0" borderId="12" xfId="0" applyNumberFormat="1" applyFont="1" applyFill="1" applyBorder="1" applyAlignment="1">
      <alignment horizontal="center" vertical="center" wrapText="1" shrinkToFit="1"/>
    </xf>
    <xf numFmtId="172" fontId="4" fillId="0" borderId="13" xfId="0" applyNumberFormat="1" applyFont="1" applyFill="1" applyBorder="1" applyAlignment="1">
      <alignment horizontal="center" vertical="center" wrapText="1" shrinkToFit="1"/>
    </xf>
    <xf numFmtId="172" fontId="4" fillId="0" borderId="14" xfId="0" applyNumberFormat="1" applyFont="1" applyFill="1" applyBorder="1" applyAlignment="1">
      <alignment horizontal="center" vertical="center" wrapText="1" shrinkToFit="1"/>
    </xf>
    <xf numFmtId="172" fontId="4" fillId="0" borderId="15" xfId="0" applyNumberFormat="1" applyFont="1" applyFill="1" applyBorder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Normal="75" zoomScaleSheetLayoutView="100" zoomScalePageLayoutView="0" workbookViewId="0" topLeftCell="A1">
      <selection activeCell="H10" sqref="H10"/>
    </sheetView>
  </sheetViews>
  <sheetFormatPr defaultColWidth="9.00390625" defaultRowHeight="12.75"/>
  <cols>
    <col min="1" max="1" width="7.25390625" style="5" customWidth="1"/>
    <col min="2" max="2" width="28.25390625" style="6" customWidth="1"/>
    <col min="3" max="3" width="36.375" style="7" customWidth="1"/>
    <col min="4" max="4" width="15.25390625" style="25" customWidth="1"/>
    <col min="5" max="6" width="15.875" style="25" customWidth="1"/>
    <col min="7" max="16384" width="9.125" style="1" customWidth="1"/>
  </cols>
  <sheetData>
    <row r="1" spans="4:6" ht="99" customHeight="1">
      <c r="D1" s="26" t="s">
        <v>50</v>
      </c>
      <c r="E1" s="26"/>
      <c r="F1" s="26"/>
    </row>
    <row r="2" spans="4:6" ht="66.75" customHeight="1">
      <c r="D2" s="26" t="s">
        <v>45</v>
      </c>
      <c r="E2" s="26"/>
      <c r="F2" s="26"/>
    </row>
    <row r="3" spans="1:6" ht="15.75">
      <c r="A3" s="28" t="s">
        <v>5</v>
      </c>
      <c r="B3" s="28"/>
      <c r="C3" s="28"/>
      <c r="D3" s="28"/>
      <c r="E3" s="28"/>
      <c r="F3" s="28"/>
    </row>
    <row r="4" spans="1:6" ht="15.75">
      <c r="A4" s="4"/>
      <c r="B4" s="28" t="s">
        <v>38</v>
      </c>
      <c r="C4" s="28"/>
      <c r="D4" s="28"/>
      <c r="E4" s="28"/>
      <c r="F4" s="1"/>
    </row>
    <row r="5" spans="1:6" s="2" customFormat="1" ht="15.75">
      <c r="A5" s="8"/>
      <c r="B5" s="9"/>
      <c r="C5" s="9"/>
      <c r="D5" s="10"/>
      <c r="E5" s="10"/>
      <c r="F5" s="11" t="s">
        <v>36</v>
      </c>
    </row>
    <row r="6" spans="1:6" s="3" customFormat="1" ht="15.75">
      <c r="A6" s="29" t="s">
        <v>3</v>
      </c>
      <c r="B6" s="31" t="s">
        <v>0</v>
      </c>
      <c r="C6" s="31" t="s">
        <v>44</v>
      </c>
      <c r="D6" s="33" t="s">
        <v>4</v>
      </c>
      <c r="E6" s="34"/>
      <c r="F6" s="35"/>
    </row>
    <row r="7" spans="1:6" s="2" customFormat="1" ht="63" customHeight="1">
      <c r="A7" s="30"/>
      <c r="B7" s="32"/>
      <c r="C7" s="32"/>
      <c r="D7" s="12" t="s">
        <v>35</v>
      </c>
      <c r="E7" s="12" t="s">
        <v>37</v>
      </c>
      <c r="F7" s="12" t="s">
        <v>39</v>
      </c>
    </row>
    <row r="8" spans="1:6" ht="15.75">
      <c r="A8" s="13"/>
      <c r="B8" s="14" t="s">
        <v>1</v>
      </c>
      <c r="C8" s="14" t="s">
        <v>2</v>
      </c>
      <c r="D8" s="15">
        <v>3</v>
      </c>
      <c r="E8" s="15">
        <v>4</v>
      </c>
      <c r="F8" s="15">
        <v>5</v>
      </c>
    </row>
    <row r="9" spans="1:6" ht="38.25">
      <c r="A9" s="16">
        <v>1</v>
      </c>
      <c r="B9" s="17" t="s">
        <v>6</v>
      </c>
      <c r="C9" s="18" t="s">
        <v>7</v>
      </c>
      <c r="D9" s="19">
        <f>D10+D14-D12-D16</f>
        <v>17200000</v>
      </c>
      <c r="E9" s="19">
        <f>E10+E14-E12-E16</f>
        <v>5000000</v>
      </c>
      <c r="F9" s="19">
        <f>F10+F14-F12-F16</f>
        <v>5000000</v>
      </c>
    </row>
    <row r="10" spans="1:6" ht="38.25">
      <c r="A10" s="16">
        <f>A9+1</f>
        <v>2</v>
      </c>
      <c r="B10" s="17" t="s">
        <v>8</v>
      </c>
      <c r="C10" s="18" t="s">
        <v>9</v>
      </c>
      <c r="D10" s="19">
        <f>D11</f>
        <v>5000000</v>
      </c>
      <c r="E10" s="19">
        <f>E11</f>
        <v>25200000</v>
      </c>
      <c r="F10" s="19">
        <f>F11</f>
        <v>30200000</v>
      </c>
    </row>
    <row r="11" spans="1:6" ht="38.25">
      <c r="A11" s="16">
        <f aca="true" t="shared" si="0" ref="A11:A26">A10+1</f>
        <v>3</v>
      </c>
      <c r="B11" s="20" t="s">
        <v>10</v>
      </c>
      <c r="C11" s="21" t="s">
        <v>31</v>
      </c>
      <c r="D11" s="22">
        <v>5000000</v>
      </c>
      <c r="E11" s="22">
        <v>25200000</v>
      </c>
      <c r="F11" s="22">
        <v>30200000</v>
      </c>
    </row>
    <row r="12" spans="1:6" ht="38.25">
      <c r="A12" s="16">
        <f t="shared" si="0"/>
        <v>4</v>
      </c>
      <c r="B12" s="23" t="s">
        <v>11</v>
      </c>
      <c r="C12" s="18" t="s">
        <v>12</v>
      </c>
      <c r="D12" s="19">
        <f>D13</f>
        <v>0</v>
      </c>
      <c r="E12" s="19">
        <f>E13</f>
        <v>5000000</v>
      </c>
      <c r="F12" s="19">
        <f>F13</f>
        <v>25200000</v>
      </c>
    </row>
    <row r="13" spans="1:6" ht="38.25">
      <c r="A13" s="16">
        <f t="shared" si="0"/>
        <v>5</v>
      </c>
      <c r="B13" s="20" t="s">
        <v>13</v>
      </c>
      <c r="C13" s="21" t="s">
        <v>32</v>
      </c>
      <c r="D13" s="22">
        <v>0</v>
      </c>
      <c r="E13" s="22">
        <f>D11</f>
        <v>5000000</v>
      </c>
      <c r="F13" s="22">
        <f>E11</f>
        <v>25200000</v>
      </c>
    </row>
    <row r="14" spans="1:6" ht="51">
      <c r="A14" s="16">
        <f t="shared" si="0"/>
        <v>6</v>
      </c>
      <c r="B14" s="23" t="s">
        <v>46</v>
      </c>
      <c r="C14" s="18" t="s">
        <v>47</v>
      </c>
      <c r="D14" s="19">
        <f>D15</f>
        <v>15200000</v>
      </c>
      <c r="E14" s="19">
        <f>E15</f>
        <v>0</v>
      </c>
      <c r="F14" s="19">
        <f>F15</f>
        <v>0</v>
      </c>
    </row>
    <row r="15" spans="1:6" ht="51">
      <c r="A15" s="16">
        <f t="shared" si="0"/>
        <v>7</v>
      </c>
      <c r="B15" s="20" t="s">
        <v>48</v>
      </c>
      <c r="C15" s="21" t="s">
        <v>49</v>
      </c>
      <c r="D15" s="22">
        <v>15200000</v>
      </c>
      <c r="E15" s="22">
        <v>0</v>
      </c>
      <c r="F15" s="22">
        <v>0</v>
      </c>
    </row>
    <row r="16" spans="1:6" ht="66.75" customHeight="1">
      <c r="A16" s="16">
        <f t="shared" si="0"/>
        <v>8</v>
      </c>
      <c r="B16" s="23" t="s">
        <v>42</v>
      </c>
      <c r="C16" s="18" t="s">
        <v>41</v>
      </c>
      <c r="D16" s="19">
        <f>D17</f>
        <v>3000000</v>
      </c>
      <c r="E16" s="19">
        <f>E17</f>
        <v>15200000</v>
      </c>
      <c r="F16" s="19">
        <f>F17</f>
        <v>0</v>
      </c>
    </row>
    <row r="17" spans="1:6" ht="51">
      <c r="A17" s="16">
        <f t="shared" si="0"/>
        <v>9</v>
      </c>
      <c r="B17" s="20" t="s">
        <v>43</v>
      </c>
      <c r="C17" s="21" t="s">
        <v>40</v>
      </c>
      <c r="D17" s="22">
        <v>3000000</v>
      </c>
      <c r="E17" s="22">
        <v>15200000</v>
      </c>
      <c r="F17" s="22">
        <v>0</v>
      </c>
    </row>
    <row r="18" spans="1:6" ht="25.5">
      <c r="A18" s="16">
        <f t="shared" si="0"/>
        <v>10</v>
      </c>
      <c r="B18" s="23" t="s">
        <v>14</v>
      </c>
      <c r="C18" s="18" t="s">
        <v>15</v>
      </c>
      <c r="D18" s="19">
        <f>D23-D19</f>
        <v>19519203.99000001</v>
      </c>
      <c r="E18" s="19">
        <f>E23-E19</f>
        <v>0</v>
      </c>
      <c r="F18" s="19">
        <f>F23-F19</f>
        <v>0</v>
      </c>
    </row>
    <row r="19" spans="1:6" ht="15.75">
      <c r="A19" s="16">
        <f t="shared" si="0"/>
        <v>11</v>
      </c>
      <c r="B19" s="24" t="s">
        <v>16</v>
      </c>
      <c r="C19" s="21" t="s">
        <v>17</v>
      </c>
      <c r="D19" s="22">
        <f aca="true" t="shared" si="1" ref="D19:F21">D20</f>
        <v>1009998980.15</v>
      </c>
      <c r="E19" s="22">
        <f t="shared" si="1"/>
        <v>938162600</v>
      </c>
      <c r="F19" s="22">
        <f t="shared" si="1"/>
        <v>951688800</v>
      </c>
    </row>
    <row r="20" spans="1:6" ht="25.5">
      <c r="A20" s="16">
        <f t="shared" si="0"/>
        <v>12</v>
      </c>
      <c r="B20" s="24" t="s">
        <v>18</v>
      </c>
      <c r="C20" s="21" t="s">
        <v>19</v>
      </c>
      <c r="D20" s="22">
        <f t="shared" si="1"/>
        <v>1009998980.15</v>
      </c>
      <c r="E20" s="22">
        <f t="shared" si="1"/>
        <v>938162600</v>
      </c>
      <c r="F20" s="22">
        <f t="shared" si="1"/>
        <v>951688800</v>
      </c>
    </row>
    <row r="21" spans="1:6" ht="25.5">
      <c r="A21" s="16">
        <f t="shared" si="0"/>
        <v>13</v>
      </c>
      <c r="B21" s="24" t="s">
        <v>20</v>
      </c>
      <c r="C21" s="21" t="s">
        <v>21</v>
      </c>
      <c r="D21" s="22">
        <f t="shared" si="1"/>
        <v>1009998980.15</v>
      </c>
      <c r="E21" s="22">
        <f t="shared" si="1"/>
        <v>938162600</v>
      </c>
      <c r="F21" s="22">
        <f t="shared" si="1"/>
        <v>951688800</v>
      </c>
    </row>
    <row r="22" spans="1:6" ht="25.5">
      <c r="A22" s="16">
        <f t="shared" si="0"/>
        <v>14</v>
      </c>
      <c r="B22" s="24" t="s">
        <v>22</v>
      </c>
      <c r="C22" s="21" t="s">
        <v>33</v>
      </c>
      <c r="D22" s="22">
        <f>989798980.15+D11+D14</f>
        <v>1009998980.15</v>
      </c>
      <c r="E22" s="22">
        <f>912962600+E11+E14</f>
        <v>938162600</v>
      </c>
      <c r="F22" s="22">
        <f>921488800+F11</f>
        <v>951688800</v>
      </c>
    </row>
    <row r="23" spans="1:6" ht="15.75">
      <c r="A23" s="16">
        <f t="shared" si="0"/>
        <v>15</v>
      </c>
      <c r="B23" s="24" t="s">
        <v>23</v>
      </c>
      <c r="C23" s="21" t="s">
        <v>24</v>
      </c>
      <c r="D23" s="22">
        <f aca="true" t="shared" si="2" ref="D23:F25">D24</f>
        <v>1029518184.14</v>
      </c>
      <c r="E23" s="22">
        <f t="shared" si="2"/>
        <v>938162600</v>
      </c>
      <c r="F23" s="22">
        <f t="shared" si="2"/>
        <v>951688800</v>
      </c>
    </row>
    <row r="24" spans="1:6" ht="25.5">
      <c r="A24" s="16">
        <f t="shared" si="0"/>
        <v>16</v>
      </c>
      <c r="B24" s="24" t="s">
        <v>25</v>
      </c>
      <c r="C24" s="21" t="s">
        <v>26</v>
      </c>
      <c r="D24" s="22">
        <f t="shared" si="2"/>
        <v>1029518184.14</v>
      </c>
      <c r="E24" s="22">
        <f t="shared" si="2"/>
        <v>938162600</v>
      </c>
      <c r="F24" s="22">
        <f t="shared" si="2"/>
        <v>951688800</v>
      </c>
    </row>
    <row r="25" spans="1:6" ht="25.5">
      <c r="A25" s="16">
        <f t="shared" si="0"/>
        <v>17</v>
      </c>
      <c r="B25" s="24" t="s">
        <v>27</v>
      </c>
      <c r="C25" s="21" t="s">
        <v>28</v>
      </c>
      <c r="D25" s="22">
        <f t="shared" si="2"/>
        <v>1029518184.14</v>
      </c>
      <c r="E25" s="22">
        <f t="shared" si="2"/>
        <v>938162600</v>
      </c>
      <c r="F25" s="22">
        <f t="shared" si="2"/>
        <v>951688800</v>
      </c>
    </row>
    <row r="26" spans="1:6" ht="25.5">
      <c r="A26" s="16">
        <f t="shared" si="0"/>
        <v>18</v>
      </c>
      <c r="B26" s="24" t="s">
        <v>29</v>
      </c>
      <c r="C26" s="21" t="s">
        <v>34</v>
      </c>
      <c r="D26" s="22">
        <f>1026518184.14+D13+D16</f>
        <v>1029518184.14</v>
      </c>
      <c r="E26" s="22">
        <f>917962600+E13+E16</f>
        <v>938162600</v>
      </c>
      <c r="F26" s="22">
        <f>926488800+F13</f>
        <v>951688800</v>
      </c>
    </row>
    <row r="27" spans="1:6" ht="15.75">
      <c r="A27" s="27" t="s">
        <v>30</v>
      </c>
      <c r="B27" s="27"/>
      <c r="C27" s="27"/>
      <c r="D27" s="22">
        <f>+D9+D18</f>
        <v>36719203.99000001</v>
      </c>
      <c r="E27" s="22">
        <f>+E9+E18</f>
        <v>5000000</v>
      </c>
      <c r="F27" s="22">
        <f>+F9+F18</f>
        <v>5000000</v>
      </c>
    </row>
  </sheetData>
  <sheetProtection/>
  <mergeCells count="9">
    <mergeCell ref="D1:F1"/>
    <mergeCell ref="D2:F2"/>
    <mergeCell ref="A27:C27"/>
    <mergeCell ref="B4:E4"/>
    <mergeCell ref="A6:A7"/>
    <mergeCell ref="B6:B7"/>
    <mergeCell ref="C6:C7"/>
    <mergeCell ref="D6:F6"/>
    <mergeCell ref="A3:F3"/>
  </mergeCells>
  <printOptions/>
  <pageMargins left="0.51" right="0" top="0.31" bottom="0.18" header="0.17" footer="0.18"/>
  <pageSetup firstPageNumber="70" useFirstPageNumber="1" horizontalDpi="600" verticalDpi="600" orientation="portrait" paperSize="9" scale="80" r:id="rId1"/>
  <ignoredErrors>
    <ignoredError sqref="E13:F13 F22 D22:E22" formula="1"/>
    <ignoredError sqref="B8:C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tatyana</cp:lastModifiedBy>
  <cp:lastPrinted>2016-06-20T02:24:05Z</cp:lastPrinted>
  <dcterms:created xsi:type="dcterms:W3CDTF">2004-11-08T07:05:00Z</dcterms:created>
  <dcterms:modified xsi:type="dcterms:W3CDTF">2016-06-22T06:41:49Z</dcterms:modified>
  <cp:category/>
  <cp:version/>
  <cp:contentType/>
  <cp:contentStatus/>
</cp:coreProperties>
</file>