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расходов'!$11:$13</definedName>
    <definedName name="_xlnm.Print_Titles" localSheetId="0">'Роспись расходов'!$10:$12</definedName>
    <definedName name="_xlnm.Print_Area" localSheetId="0">'Роспись расходов'!$A$1:$K$858</definedName>
  </definedNames>
  <calcPr fullCalcOnLoad="1"/>
</workbook>
</file>

<file path=xl/sharedStrings.xml><?xml version="1.0" encoding="utf-8"?>
<sst xmlns="http://schemas.openxmlformats.org/spreadsheetml/2006/main" count="5938" uniqueCount="1444">
  <si>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</si>
  <si>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</si>
  <si>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</si>
  <si>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НА 2012 ГОД</t>
  </si>
  <si>
    <t>2</t>
  </si>
  <si>
    <t>3</t>
  </si>
  <si>
    <t>4</t>
  </si>
  <si>
    <t>6</t>
  </si>
  <si>
    <t>5</t>
  </si>
  <si>
    <t>1</t>
  </si>
  <si>
    <t>№ п/п</t>
  </si>
  <si>
    <t>ВЕДОМСТВЕННАЯ СТРУКТУРА РАСХОДОВ БЮДЖЕТА ГОРОДА</t>
  </si>
  <si>
    <t>Администрация города Шарыпово</t>
  </si>
  <si>
    <t>005</t>
  </si>
  <si>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</si>
  <si>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</si>
  <si>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</si>
  <si>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0020300</t>
  </si>
  <si>
    <t>Выполнение функций органами местного самоуправления</t>
  </si>
  <si>
    <t>500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</si>
  <si>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</si>
  <si>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 иных органов</t>
  </si>
  <si>
    <t>0020460</t>
  </si>
  <si>
    <t>Осуществление государственных полномочий по созданию и обеспечению деятельности комиссий по делам несовершеннолетних и защите их прав</t>
  </si>
  <si>
    <t>9210201</t>
  </si>
  <si>
    <t>Резервные фонды</t>
  </si>
  <si>
    <t>Резервные фонды местных администраций</t>
  </si>
  <si>
    <t>0700500</t>
  </si>
  <si>
    <t>Прочие расходы</t>
  </si>
  <si>
    <t>013</t>
  </si>
  <si>
    <t>Другие общегосударственные вопросы</t>
  </si>
  <si>
    <t>Осуществление государственных полномочий в области архивного дела</t>
  </si>
  <si>
    <t>9210203</t>
  </si>
  <si>
    <t>Осуществление государственных полномочий по созданию и обеспечению деятельности административных комиссий</t>
  </si>
  <si>
    <t>9210271</t>
  </si>
  <si>
    <t>Предупреждение и ликвидация последствий чрезвычайных ситуаций природного и техногенного характера, гражданская оборона</t>
  </si>
  <si>
    <t>"Содержание единых диспетчерских служб"</t>
  </si>
  <si>
    <t>2471000</t>
  </si>
  <si>
    <t>Транспорт</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</si>
  <si>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</si>
  <si>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</si>
  <si>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</si>
  <si>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</si>
  <si>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</si>
  <si>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"Поддержка и развитие субъектов малого и среднего предпринимательства в городе Шарыпово" на 2012-2014 годы</t>
  </si>
  <si>
    <t>7950001</t>
  </si>
  <si>
    <t>Другие вопросы в области жилищно-коммунального хозяйства</t>
  </si>
  <si>
    <t>Обеспечение деятельности подведомственных учреждений</t>
  </si>
  <si>
    <t>0029900</t>
  </si>
  <si>
    <t>Субсидии некоммерческим организациям</t>
  </si>
  <si>
    <t>019</t>
  </si>
  <si>
    <t>Организация и проведение аккарицидных обработок мест массового отдыха населения</t>
  </si>
  <si>
    <t>5205500</t>
  </si>
  <si>
    <t>Скорая медицинская помощь</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</si>
  <si>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</si>
  <si>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</si>
  <si>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</si>
  <si>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5201802</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</si>
  <si>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медицинского страхования</t>
  </si>
  <si>
    <t>9210272</t>
  </si>
  <si>
    <t>Другие вопросы в области здравоохранения</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</si>
  <si>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</si>
  <si>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</si>
  <si>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</si>
  <si>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5118200</t>
  </si>
  <si>
    <t>Шарыповский городской Совет депутатов</t>
  </si>
  <si>
    <t>007</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</si>
  <si>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</si>
  <si>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 иных органов (ревизионный отдел)</t>
  </si>
  <si>
    <t>0020461</t>
  </si>
  <si>
    <t>Председатель представительного органа муниципального образования</t>
  </si>
  <si>
    <t>0021100</t>
  </si>
  <si>
    <t>Выполнение других обязательств государства</t>
  </si>
  <si>
    <t>0920300</t>
  </si>
  <si>
    <t>Управление образованием администрации г.Шарыпово</t>
  </si>
  <si>
    <t>Дошкольное образование</t>
  </si>
  <si>
    <t>4209900</t>
  </si>
  <si>
    <t>4367502</t>
  </si>
  <si>
    <t>"Одаренные дети города Шарыпово" на территории муниципального образования город Шарыпово на 2011-2013 г.г."</t>
  </si>
  <si>
    <t>7950018</t>
  </si>
  <si>
    <t>Выполнение функций бюджетными учреждениями</t>
  </si>
  <si>
    <t>001</t>
  </si>
  <si>
    <t>7950028</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</si>
  <si>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</si>
  <si>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</si>
  <si>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Общее образование</t>
  </si>
  <si>
    <t>4219900</t>
  </si>
  <si>
    <t>4239900</t>
  </si>
  <si>
    <t>Ежемесячное денежное вознаграждение за классное руководство за счет средств краевого бюджета</t>
  </si>
  <si>
    <t>5200902</t>
  </si>
  <si>
    <t>9210212</t>
  </si>
  <si>
    <t>Молодежная политика и оздоровление детей</t>
  </si>
  <si>
    <t>4320203</t>
  </si>
  <si>
    <t>4320204</t>
  </si>
  <si>
    <t>4329900</t>
  </si>
  <si>
    <t>Другие вопросы в области образования</t>
  </si>
  <si>
    <t>Обеспечение деятельности подведомственных учреждений (централизованная бухгалтерия)</t>
  </si>
  <si>
    <t>4529901</t>
  </si>
  <si>
    <t>Обеспечение деятельности подведомственных учреждений(технический отдел Управления образованием Администрации города Шарыпово)</t>
  </si>
  <si>
    <t>4529902</t>
  </si>
  <si>
    <t>"Развитие системы дошкольного образования" на территории муниципального образования город Шарыпово на 2011-2013 г.г."</t>
  </si>
  <si>
    <t>7950015</t>
  </si>
  <si>
    <t>"Подготовка общеобразовательных учреждений города Шарыпово к началу учебного года"</t>
  </si>
  <si>
    <t>7950024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</si>
  <si>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</si>
  <si>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</si>
  <si>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Социальное обеспечение населения</t>
  </si>
  <si>
    <t>9210214</t>
  </si>
  <si>
    <t>Охрана семьи и детства</t>
  </si>
  <si>
    <t>5053602</t>
  </si>
  <si>
    <t>Социальные выплаты</t>
  </si>
  <si>
    <t>Обеспечение сохранности жилых помещений, закрепленных за детьми - сиротами и детьми, оставшимися без попечения родителей</t>
  </si>
  <si>
    <t>5057715</t>
  </si>
  <si>
    <t>5206001</t>
  </si>
  <si>
    <t>5206002</t>
  </si>
  <si>
    <t>Администрация поселка Горячегорск в городе Шарыпово</t>
  </si>
  <si>
    <t>018</t>
  </si>
  <si>
    <t>Обеспечение пожарной безопасности</t>
  </si>
  <si>
    <t>2479900</t>
  </si>
  <si>
    <t>"Обеспечение пожарной безопасности города Шарыпово на 2011-2013 годы"</t>
  </si>
  <si>
    <t>7950003</t>
  </si>
  <si>
    <t>Администрация поселка Дубинино города Шарыпово</t>
  </si>
  <si>
    <t>025</t>
  </si>
  <si>
    <t>Отдел культуры администрации г.Шарыпово</t>
  </si>
  <si>
    <t>031</t>
  </si>
  <si>
    <t>Культура</t>
  </si>
  <si>
    <t>Комплектование книжных фондов библиотек муниципальных образований и государственных библиотек за счет федерального бюджета</t>
  </si>
  <si>
    <t>4400201</t>
  </si>
  <si>
    <t>Комплектование книжных фондов библиотек муниципальных образований и государственных библиотек за счет бюджета города</t>
  </si>
  <si>
    <t>4400202</t>
  </si>
  <si>
    <t>Обеспечение деятельности подведомственных учреждений МАУ ЦКиК</t>
  </si>
  <si>
    <t>4409901</t>
  </si>
  <si>
    <t>Обеспечение деятельности подведомственных учреждений МАУ ДДК</t>
  </si>
  <si>
    <t>4409902</t>
  </si>
  <si>
    <t>4419900</t>
  </si>
  <si>
    <t>4429900</t>
  </si>
  <si>
    <t>4439900</t>
  </si>
  <si>
    <t>Финансовое обеспечение студии "Актер-моя профессия"</t>
  </si>
  <si>
    <t>4439901</t>
  </si>
  <si>
    <t>9220440</t>
  </si>
  <si>
    <t>Софинансирование мероприятий, предусмотренных КЦП "Культура Красноярья" за счет средств бюджета города на приобретение и установку систем пожарно-охранной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</si>
  <si>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9220443</t>
  </si>
  <si>
    <t>Другие вопросы в области культуры, кинематографии</t>
  </si>
  <si>
    <t>Отдел спорта, туризма и молодежной политики Администрации города Шарыпово</t>
  </si>
  <si>
    <t>033</t>
  </si>
  <si>
    <t>Поддержка деятельности муниципальных молодежных центров</t>
  </si>
  <si>
    <t>4310101</t>
  </si>
  <si>
    <t>Проведение мероприятий для детей и молодежи</t>
  </si>
  <si>
    <t>4310104</t>
  </si>
  <si>
    <t>Cофинансирование на поддержку деятельности муниципальных молодежных центров</t>
  </si>
  <si>
    <t>4310106</t>
  </si>
  <si>
    <t>7950008</t>
  </si>
  <si>
    <t>Проведение оздоровительных и других мероприятий для детей и молодежи</t>
  </si>
  <si>
    <t>447</t>
  </si>
  <si>
    <t>Оздоровление детей и подростков</t>
  </si>
  <si>
    <t>452</t>
  </si>
  <si>
    <t>Другие вопросы в области физической культуры и спорта</t>
  </si>
  <si>
    <t>4829900</t>
  </si>
  <si>
    <t>"Развитие физической культуры и спорта в городе  Шарыпово на 2011-2013 годы""</t>
  </si>
  <si>
    <t>7950016</t>
  </si>
  <si>
    <t>Финансовое управление администрации города Шарыпово</t>
  </si>
  <si>
    <t>099</t>
  </si>
  <si>
    <t>Обеспечение деятельности финансовых, налоговых и таможенных органов и органов финансового (финансово-бюджетного) надзора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</si>
  <si>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</si>
  <si>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</si>
  <si>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</si>
  <si>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"Организация летнего отдыха, оздоровления и занятости детей" в 2012-2014 г.г."</t>
  </si>
  <si>
    <t>7950006</t>
  </si>
  <si>
    <t>"Противодействие незаконному обороту, потреблению наркотических средств и прфилактика алкоголизма на 2012-2014 г.г."</t>
  </si>
  <si>
    <t>7950007</t>
  </si>
  <si>
    <t>Обслуживание внутреннего государственного и муниципального долга</t>
  </si>
  <si>
    <t>Процентные платежи по муниципальному долгу</t>
  </si>
  <si>
    <t>0650300</t>
  </si>
  <si>
    <t>Комитет по управлению муниципальным имуществом и земельными отношениями Администрации города Шарыпово</t>
  </si>
  <si>
    <t>117</t>
  </si>
  <si>
    <t>7950012</t>
  </si>
  <si>
    <t>Жилищное хозяйство</t>
  </si>
  <si>
    <t>Мероприятия в области жилищного хозяйства</t>
  </si>
  <si>
    <t>3500300</t>
  </si>
  <si>
    <t>Закон края «Об определении категории граждан, имеющих право на получение жилых помещений по договорам социального найма, порядке предоставления жилых помещений гражданам по договорам социального найма и наделении органа местного самоуправления городского округа город Шарыпово отдельными государственными полномочиями»</t>
  </si>
  <si>
    <t>9210226</t>
  </si>
  <si>
    <t>7950004</t>
  </si>
  <si>
    <t>Муниципальное казенное учреждение "Управление капитального строительства"</t>
  </si>
  <si>
    <t>131</t>
  </si>
  <si>
    <t>0929900</t>
  </si>
  <si>
    <t>Расходы за счет доходов от предпринимательской деятельности и от платных услуг</t>
  </si>
  <si>
    <t>810</t>
  </si>
  <si>
    <t>"Проведение текущего и капитального ремонта объектов социальной сферы муниципального образования г.Шарыпово на 2010-2012 годы"</t>
  </si>
  <si>
    <t>7950005</t>
  </si>
  <si>
    <t>Проведение текущего и капитального ремонта объектов социальной сферы г.Шарыпово на 2009-2011г.г. в сфере дошкольного образования</t>
  </si>
  <si>
    <t>028</t>
  </si>
  <si>
    <t>Проведение текущего и капитального ремонта объектов социальной сферы муниципальеого образования г.Шарыпово на 2010-2012 годы в сфере общего образования</t>
  </si>
  <si>
    <t>029</t>
  </si>
  <si>
    <t>Муниципальное  казенное учреждение "Служба городского хозяйства"</t>
  </si>
  <si>
    <t>133</t>
  </si>
  <si>
    <t>Предупреждение и ликвидация последствий чрезвычайных ситуаций и стихийных бедствий природного и техногенного характера</t>
  </si>
  <si>
    <t>2180100</t>
  </si>
  <si>
    <t>0980201</t>
  </si>
  <si>
    <t>907</t>
  </si>
  <si>
    <t>Расходы на обеспечение мероприятий по проведению капитального ремонта многоквартирных домов за  счет соц.найма</t>
  </si>
  <si>
    <t>0980231</t>
  </si>
  <si>
    <t>7950026</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</si>
  <si>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</si>
  <si>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9210152</t>
  </si>
  <si>
    <t>Коммунальное хозяйство</t>
  </si>
  <si>
    <t>Мероприятия в области коммунального хозяйства</t>
  </si>
  <si>
    <t>3510500</t>
  </si>
  <si>
    <t>9210102</t>
  </si>
  <si>
    <t>9210142</t>
  </si>
  <si>
    <t>9210172</t>
  </si>
  <si>
    <t>Благоустройство</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</si>
  <si>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</si>
  <si>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</si>
  <si>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</si>
  <si>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</si>
  <si>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</si>
  <si>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</si>
  <si>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</si>
  <si>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</si>
  <si>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</si>
  <si>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</si>
  <si>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Развитие и модернизация улично-дорожной сети городских округов, городских и сельских поселений</t>
  </si>
  <si>
    <t>9225104</t>
  </si>
  <si>
    <t>Реализация проектов по благоустройству территорий  поселений, городских округов</t>
  </si>
  <si>
    <t>9225106</t>
  </si>
  <si>
    <t>Реализация неотложных мероприятий по повышению эксплутационной надежности объектов жизнеобеспечения муниципальных образований</t>
  </si>
  <si>
    <t>9226001</t>
  </si>
  <si>
    <t>Управление социальной защиты населения Администрации города Шарыпово</t>
  </si>
  <si>
    <t>149</t>
  </si>
  <si>
    <t>Пенсионное обеспечение</t>
  </si>
  <si>
    <t>Доплаты к пенсиям государственных служащих субъектов Российской Федерации и муниципальных служащих</t>
  </si>
  <si>
    <t>4910100</t>
  </si>
  <si>
    <t>Социальное обслуживание населения</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</si>
  <si>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</si>
  <si>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9210261</t>
  </si>
  <si>
    <t>Проведение капитального ремонта, реконструкции зданий, сооружений, помещений (с учетом монтируемого оборудования) в муниципальных учреждениях - социального обслуживания за счет бюджета города</t>
  </si>
  <si>
    <t>9226907</t>
  </si>
  <si>
    <t>Обеспечение мер социальной поддержки для лиц, награжденных знаком "Почетный донор СССР", "Почетный донор России"</t>
  </si>
  <si>
    <t>5052901</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</si>
  <si>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</si>
  <si>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</si>
  <si>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</si>
  <si>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</si>
  <si>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</si>
  <si>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</si>
  <si>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</si>
  <si>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</si>
  <si>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Ежемесячная денежная выплата реабилитированным лицам и лицам, признанным пострадавшими от политических репрессий</t>
  </si>
  <si>
    <t>5056005</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</si>
  <si>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репрессий,за счет краевого бюджета</t>
  </si>
  <si>
    <t>5056011</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</si>
  <si>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репрессий,за счет краевого бюджета</t>
  </si>
  <si>
    <t>5056012</t>
  </si>
  <si>
    <t>Доставка и пересылка ежемесячных денежных выплат</t>
  </si>
  <si>
    <t>5056026</t>
  </si>
  <si>
    <t>5056504</t>
  </si>
  <si>
    <t>5056505</t>
  </si>
  <si>
    <t>Доставка субсидий, предоставляемых гражданам в качестве помощи для оплаты жилья и коммунальных услуг с учетом их доходов</t>
  </si>
  <si>
    <t>5056511</t>
  </si>
  <si>
    <t>предоставление субсидии в качестве помощи для оплаты жилья и коммунальных услуг  ветеранам труда края</t>
  </si>
  <si>
    <t>5056513</t>
  </si>
  <si>
    <t>Предоставление субсидий в качестве помощи для оплаты жилья и коммунальных услуг родителям погибших (умерших) военнослужащих</t>
  </si>
  <si>
    <t>5056523</t>
  </si>
  <si>
    <t>Предоставление субсидий в качестве помощи для оплаты жилья и коммунальных услуг лицам, работающим и проживающим в сельской местности</t>
  </si>
  <si>
    <t>5056533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</si>
  <si>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</si>
  <si>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5056543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</si>
  <si>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</si>
  <si>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5056553</t>
  </si>
  <si>
    <t>Предоставление субсидий в качестве помощи для оплаты жилья и коммунальных услуг многодетным семьям</t>
  </si>
  <si>
    <t>5056573</t>
  </si>
  <si>
    <t>Предоставление субсидий в качестве помощи для оплаты жилья и коммунальных услуг участникам, инвалидам ВОВ и лицам, приравненным к ним</t>
  </si>
  <si>
    <t>5056583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</si>
  <si>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</si>
  <si>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5056593</t>
  </si>
  <si>
    <t>5056610</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</si>
  <si>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ВОВ</t>
  </si>
  <si>
    <t>5056618</t>
  </si>
  <si>
    <t>Доставка и пересылка ежемесячных  денежных выплат ветеранам труда и гражданам, приравненным к ним по состоянию на 31 декабря 2004 года</t>
  </si>
  <si>
    <t>5056619</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</si>
  <si>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ВОВ</t>
  </si>
  <si>
    <t>5056620</t>
  </si>
  <si>
    <t>Доставка и пересылка ежемесячных  денежных выплат ветеранам труда края, пенсионерам, родителям и вдовам (вдовцам) военнослужащих, предусмотренных Законом края "О мерах социальной поддержки ветеранов"</t>
  </si>
  <si>
    <t>5056621</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</si>
  <si>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</si>
  <si>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5056622</t>
  </si>
  <si>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</si>
  <si>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5056623</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</si>
  <si>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</si>
  <si>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5056624</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</si>
  <si>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</si>
  <si>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</si>
  <si>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Ежемесячная денежная выплата ветеранам труда и гражданам, приравненным к ним по состоянию на 31 декабря 2004 года</t>
  </si>
  <si>
    <t>5056627</t>
  </si>
  <si>
    <t>Ежемесячная денежная выплата</t>
  </si>
  <si>
    <t>5056701</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</si>
  <si>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</si>
  <si>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5056702</t>
  </si>
  <si>
    <t>5056801</t>
  </si>
  <si>
    <t>5056802</t>
  </si>
  <si>
    <t>Ежегодное пособие на ребенка школьного возраста</t>
  </si>
  <si>
    <t>5057805</t>
  </si>
  <si>
    <t>5057806</t>
  </si>
  <si>
    <t>5057808</t>
  </si>
  <si>
    <t>5057809</t>
  </si>
  <si>
    <t>5057810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</si>
  <si>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</si>
  <si>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</si>
  <si>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5057812</t>
  </si>
  <si>
    <t>5057904</t>
  </si>
  <si>
    <t>5057906</t>
  </si>
  <si>
    <t>Доставк и пересылка ежемесячных денежных выплат и компенсационных выплат инвалидам, родителям и законным представителям, детей-инвалидов, в соответствии с Законом  края " О социальной поддержке инвалидов"</t>
  </si>
  <si>
    <t>5057907</t>
  </si>
  <si>
    <t>Компенсация расходов на проезд инвалидам (в том числе детям инвалидам) к месту проведения обследовани, медико - социальной экспертизы, реабилитации и обратно</t>
  </si>
  <si>
    <t>5057909</t>
  </si>
  <si>
    <t>Ежемесячные денежные выплаты родителям и законным представителям детей - инвалидов, осуществляющих их воспитание и обучение на дому</t>
  </si>
  <si>
    <t>5057911</t>
  </si>
  <si>
    <t>Социальное пособие на погребение</t>
  </si>
  <si>
    <t>5059101</t>
  </si>
  <si>
    <t>Возмещение специализированным службам по вопросам похоронного дела стоимости услуг по погребению</t>
  </si>
  <si>
    <t>5059102</t>
  </si>
  <si>
    <t>Доставка и пересылка социального пособия на погребение</t>
  </si>
  <si>
    <t>5059103</t>
  </si>
  <si>
    <t>Ежегодная денежная выплата отдельным категориям граждан, подвергшимся  радиационному воздействию</t>
  </si>
  <si>
    <t>5059401</t>
  </si>
  <si>
    <t>Ежемесячная денежная выплата членам семей отдельных категорий граждан, подвергшихся  радиационному воздействию</t>
  </si>
  <si>
    <t>5059402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</si>
  <si>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</si>
  <si>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5059403</t>
  </si>
  <si>
    <t>5059801</t>
  </si>
  <si>
    <t>5059802</t>
  </si>
  <si>
    <t>Компенсационная выплата родителю (законному  представителю - опекуну, приемному родителю), совместно проживающему с ребенком в возрасте от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прибывания дошкольных образовательного учреждения</t>
  </si>
  <si>
    <t>5223738</t>
  </si>
  <si>
    <t xml:space="preserve">     от  04.06.2013  №  39-264</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</si>
  <si>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</si>
  <si>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5223739</t>
  </si>
  <si>
    <t>5226805</t>
  </si>
  <si>
    <t>5226806</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</si>
  <si>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</si>
  <si>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</si>
  <si>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</si>
  <si>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</si>
  <si>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</si>
  <si>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Доставка и пересылка единовременной адресной материальной помощи</t>
  </si>
  <si>
    <t>5227104</t>
  </si>
  <si>
    <t>Другие вопросы в области социальной политики</t>
  </si>
  <si>
    <t>Осуществление государственных полномочий по организации деятельности органов управления системой социальной защиты населения</t>
  </si>
  <si>
    <t>9210202</t>
  </si>
  <si>
    <t>Оплата стоимости набора продуктов питания или готовых блюд и их транспортировку в лагерях с дневным пребыванием детей</t>
  </si>
  <si>
    <t>Оплата стоимости путевок для детей в организации отдыха, оздоровления и занятости детей</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</si>
  <si>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</si>
  <si>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Обеспечение жилыми помещениями детей-сирот, детей, оставшихся без попечения родителей, а также лиц из их числа, детей, находящихся под опекой (попечительством), не имеющих закрепленного жилого помещения, за счет средств краевого бюджета</t>
  </si>
  <si>
    <t>Предоставление субсидий гражданам в качестве помощи для оплаты жилья и коммунальных услуг с учетом их доходов</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</si>
  <si>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</si>
  <si>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</si>
  <si>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</si>
  <si>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Доставка и пересылка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</si>
  <si>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Ежемесячное пособие семьям, имеющим детей, в которых родители (лица, их заменяющие) - инвалиды</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</si>
  <si>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</si>
  <si>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</si>
  <si>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</si>
  <si>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Ежемесячная доплата к пенсии по случаю потери -кормильца детям погибших (умерших) военнослужащих, сотрудников органов внутренних дел</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</si>
  <si>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</si>
  <si>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</si>
  <si>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7950027</t>
  </si>
  <si>
    <t>"Профилактика правонарушений насовершеннолетних на 2012-2014 годы"</t>
  </si>
  <si>
    <t>Амбулаторная помощь</t>
  </si>
  <si>
    <t>Финансовое обеспечение роста расходов на коммунальные услуги</t>
  </si>
  <si>
    <t>908</t>
  </si>
  <si>
    <t>Наименование показателя</t>
  </si>
  <si>
    <t>КБК</t>
  </si>
  <si>
    <t>Утверждено Решением о бюджете</t>
  </si>
  <si>
    <t>Бюджетная роспись с учетом изменений</t>
  </si>
  <si>
    <t>Исполнено</t>
  </si>
  <si>
    <t>Процент исполнения</t>
  </si>
  <si>
    <t>КВСР</t>
  </si>
  <si>
    <t>Раздел</t>
  </si>
  <si>
    <t>Подраздел</t>
  </si>
  <si>
    <t>КЦСР</t>
  </si>
  <si>
    <t>КВР</t>
  </si>
  <si>
    <t>7</t>
  </si>
  <si>
    <t>8</t>
  </si>
  <si>
    <t>9</t>
  </si>
  <si>
    <t>10</t>
  </si>
  <si>
    <t>11</t>
  </si>
  <si>
    <t>ОБЩЕГОСУДАРСТВЕННЫЕ ВОПРОСЫ</t>
  </si>
  <si>
    <t>01</t>
  </si>
  <si>
    <t>02</t>
  </si>
  <si>
    <t>04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</si>
  <si>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</si>
  <si>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</si>
  <si>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</si>
  <si>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</si>
  <si>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13</t>
  </si>
  <si>
    <t>Программа энергосбережения и повышения энергетической эффективности на период до 2020 года</t>
  </si>
  <si>
    <t>0923400</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</si>
  <si>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</si>
  <si>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5225101</t>
  </si>
  <si>
    <t>"Энергосбережение и повышение энергетической эффективности в муниципальном образовании города Шарыпово Красноярского края на 2010-2013  годы"</t>
  </si>
  <si>
    <t>НАЦИОНАЛЬНАЯ БЕЗОПАСНОСТЬ И ПРАВООХРАНИТЕЛЬНАЯ ДЕЯТЕЛЬНОСТЬ</t>
  </si>
  <si>
    <t>03</t>
  </si>
  <si>
    <t>09</t>
  </si>
  <si>
    <t>НАЦИОНАЛЬНАЯ ЭКОНОМИКА</t>
  </si>
  <si>
    <t>08</t>
  </si>
  <si>
    <t>12</t>
  </si>
  <si>
    <t>Субсидии на государственную поддержку малого и среднего предпринимательства, включая крестьянские (фермерские) хозяйства</t>
  </si>
  <si>
    <t>3450100</t>
  </si>
  <si>
    <t>Реализация мероприятий, предусмотренных муниципальными программами развития субъектов малого и среднего предпринимательства</t>
  </si>
  <si>
    <t>5222201</t>
  </si>
  <si>
    <t>ЖИЛИЩНО-КОММУНАЛЬНОЕ ХОЗЯЙСТВО</t>
  </si>
  <si>
    <t>Расходы из средств резервного фонда бюджета города</t>
  </si>
  <si>
    <t>9250000</t>
  </si>
  <si>
    <t>ОБРАЗОВАНИЕ</t>
  </si>
  <si>
    <t>07</t>
  </si>
  <si>
    <t>ЗДРАВООХРАНЕНИЕ</t>
  </si>
  <si>
    <t>Стационарная медицинская помощь</t>
  </si>
  <si>
    <t>4709900</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</si>
  <si>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</si>
  <si>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9225103</t>
  </si>
  <si>
    <t>Осуществление расходов, связанных с исполнением судебных актов, устранением замечаний органов государственного контроля (надзора) за счет бюджета города</t>
  </si>
  <si>
    <t>9225107</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</si>
  <si>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</si>
  <si>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9290200</t>
  </si>
  <si>
    <t>Долевое финансирование субсидии на приобретение, поставку и монтаж модульных фельдшерско-акушерских пунктов, отделочных работ, монтаж двускатной крыши, оснащение оборудования и мебелью</t>
  </si>
  <si>
    <t>9223001</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</si>
  <si>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</si>
  <si>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</si>
  <si>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</si>
  <si>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0960100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</si>
  <si>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</si>
  <si>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0960201</t>
  </si>
  <si>
    <t>Приобретение, поставка и монтаж модульных ФАП,отделочные,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</si>
  <si>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5221505</t>
  </si>
  <si>
    <t>Осуществление социально значимых расходов, направленных на создание безопасных и комфортных условий для функционирования и развитие сети бюджетных учреждений</t>
  </si>
  <si>
    <t>5225103</t>
  </si>
  <si>
    <t>Осуществление расходов, связанных с исполнением судебных актов, устранением замечаний органов государственного контроля (надзора)</t>
  </si>
  <si>
    <t>5225107</t>
  </si>
  <si>
    <t>Cофинансирование мероприятий, предусмотренных на организацию и проведение аккарицидных обработок мест массового отдыха  населения</t>
  </si>
  <si>
    <t>9225500</t>
  </si>
  <si>
    <t>Муниципальное казенное учреждение "Центр бухгалтерского учета и отчетности города Шарыпово"</t>
  </si>
  <si>
    <t>012</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</si>
  <si>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</si>
  <si>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</si>
  <si>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</si>
  <si>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</si>
  <si>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</si>
  <si>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5201502</t>
  </si>
  <si>
    <t>"Противодействие терроризму и экстремизму на территории муниципального образования города Шарыпово Красноярского края на 2012-2014 годы"</t>
  </si>
  <si>
    <t>Средства на введение новых систем оплаты труда</t>
  </si>
  <si>
    <t>8600000</t>
  </si>
  <si>
    <t>Средства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в которых в 2012 году произведено увеличение фондов оплаты труда, связанное с введением новых систем оплаты труда без проведения конкурсного отбора,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 увеличение фондов оплаты труда которых произведено в 2012 году</t>
  </si>
  <si>
    <t>8660000</t>
  </si>
  <si>
    <t>Ежемесячное денежное вознаграждение за классное руководство за счет средств федерального бюджета</t>
  </si>
  <si>
    <t>5200901</t>
  </si>
  <si>
    <t>Подготовка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к новому учебному году</t>
  </si>
  <si>
    <t>5221008</t>
  </si>
  <si>
    <t>Приобретение спортивного инвентаря и оборудования для физкультурно-спортивных клубов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t>
  </si>
  <si>
    <t>5223706</t>
  </si>
  <si>
    <t>Приобретение спортивного инвентаря и оборудования для физкультурно-спортивных клубов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за счет бюджета города</t>
  </si>
  <si>
    <t>9223706</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</si>
  <si>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 – РЕГИОНАМ"</t>
  </si>
  <si>
    <t>9240000</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</si>
  <si>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лагерей</t>
  </si>
  <si>
    <t>4320205</t>
  </si>
  <si>
    <t>Организация отдыха, оздоровления и занятости детей в муниципальных загородных оздоровительных лагерях</t>
  </si>
  <si>
    <t>4320206</t>
  </si>
  <si>
    <t>Организация отдыха, оздоровления и занятости детей в муниципальных загородных оздоровительных лагерях за счет средств бюджета города</t>
  </si>
  <si>
    <t>4320210</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</si>
  <si>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</si>
  <si>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4320211</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</si>
  <si>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</si>
  <si>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4320215</t>
  </si>
  <si>
    <t>Поддержка муниципальных учреждений, оказывающих услуги по организации отдыха, оздоровления и занятости детей</t>
  </si>
  <si>
    <t>5223741</t>
  </si>
  <si>
    <t>Финансирование (возмещение) расходов на монтаж системы экстренного вызова подразделений охраны в муниципальных учреждениях, организациях, оказывающих услуги по организации отдыха, оздоровления и занятости детей</t>
  </si>
  <si>
    <t>5223767</t>
  </si>
  <si>
    <t>Финансирование (возмещение) расходов на приобретение оборудования для системы видеонаблюдения и ее монтаж в муниципальных учреждениях, организациях, оказывающих услуги по организации отдыха, оздоровления и занятости детей</t>
  </si>
  <si>
    <t>5223772</t>
  </si>
  <si>
    <t>Софинансирование мероприятий, предусмотренных ДЦП «Дети» на монтаж системы экстренного вызова подразделений охраны в муниципальных учреждениях, организациях, оказывающих услуги по организации отдыха, оздоровления и занятости детей за счет средств бюджета города</t>
  </si>
  <si>
    <t>9223767</t>
  </si>
  <si>
    <t>Софинансирование мероприятий, предусмотренных ДЦП «Дети» на приобретение оборудования для системы видеонаблюдения и ее монтаж в муниципальных учреждениях, организациях, оказывающих услуги по организации отдыха, оздоровления и занятости детей за счет средств бюджета города</t>
  </si>
  <si>
    <t>9223772</t>
  </si>
  <si>
    <t>Обеспечение деятельности подведомственных учреждений (МБУО "Информационно- методический центр работников образования")</t>
  </si>
  <si>
    <t>4529903</t>
  </si>
  <si>
    <t>9221008</t>
  </si>
  <si>
    <t>СОЦИАЛЬНАЯ ПОЛИТИКА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</si>
  <si>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</si>
  <si>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5052102</t>
  </si>
  <si>
    <t>НАЦИОНАЛЬНАЯ ОБОРОНА</t>
  </si>
  <si>
    <t>Обеспечение полномочий по первичным мерам пожарной безопасности</t>
  </si>
  <si>
    <t>5227202</t>
  </si>
  <si>
    <t>Контрольно-счетная палата города Шарыпово</t>
  </si>
  <si>
    <t>06</t>
  </si>
  <si>
    <t>Реализация проектов по благоустройству территорий поселений,  городских округов</t>
  </si>
  <si>
    <t>5225106</t>
  </si>
  <si>
    <t>Приобретение и установка систем видеонаблюдения для муниципальных учреждений культуры и муниципальных образовательных учреждений в области культуры</t>
  </si>
  <si>
    <t>5220444</t>
  </si>
  <si>
    <t>Приобретение противопожарного обрудования для муниципальных учреждений культуры и муниципальных образовательных учреждений в области культуры</t>
  </si>
  <si>
    <t>5220446</t>
  </si>
  <si>
    <t>Проведение противопожарных мероприятий в муниципальных учреждениях культуры и муниципальных образовательных учреждениях в области культуры</t>
  </si>
  <si>
    <t>5220447</t>
  </si>
  <si>
    <t>Модернизация материально-технической базы муниципальных образовательных учреждений дополнительного образования детей в области культуры</t>
  </si>
  <si>
    <t>5220450</t>
  </si>
  <si>
    <t>"Мобилизация - творчество плюс"</t>
  </si>
  <si>
    <t>8700005</t>
  </si>
  <si>
    <t>Приобретение и установка систем видеонаблюдения для муниципальных учреждений культуры и муниципальных образовательных учреждений в области культуры из средств бюджета города</t>
  </si>
  <si>
    <t>9220444</t>
  </si>
  <si>
    <t>Приобретение противопожарного обрудования для муниципальных учреждений культуры и муниципальных образовательных учреждений в области культуры за счет средств бюджета города</t>
  </si>
  <si>
    <t>9220446</t>
  </si>
  <si>
    <t>Проведение противопожарных мероприятий в муниципальных учреждениях культуры и муниципальных образовательных учреждениях в области культуры за счет бюджета города</t>
  </si>
  <si>
    <t>9220447</t>
  </si>
  <si>
    <t>Софинансирование мероприятий, предусмотренных ДЦП "Культура Красноярья" за счет средств бюджета города на модернизацию материально-технической базы муниципальных образовательных учреждений дополнительного образования детей в области культуры</t>
  </si>
  <si>
    <t>9220450</t>
  </si>
  <si>
    <t>9700005</t>
  </si>
  <si>
    <t>КУЛЬТУРА И КИНЕМАТОГРАФИЯ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</si>
  <si>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</si>
  <si>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5201503</t>
  </si>
  <si>
    <t>Комплектование фондов муниципальных библиотек края</t>
  </si>
  <si>
    <t>5220440</t>
  </si>
  <si>
    <t>Приобретение и установка систем охранно-пожарной сигнализации и оповещения,тревожной кнопки для муниципальных учреждений культуры и муниципальных образовательных учреждений в области культуры</t>
  </si>
  <si>
    <t>5220443</t>
  </si>
  <si>
    <t>Средства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</si>
  <si>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8610000</t>
  </si>
  <si>
    <t>"Краевой фестиваль - лаборатория муниципальных театров "Камерата плюс"</t>
  </si>
  <si>
    <t>8700004</t>
  </si>
  <si>
    <t>"Доступное кино - каждому зрителю"</t>
  </si>
  <si>
    <t>8700006</t>
  </si>
  <si>
    <t>"Шарыповская площадка "Вопрос времени"</t>
  </si>
  <si>
    <t>8700007</t>
  </si>
  <si>
    <t>Софинансирование мероприятий, предусмотренных  КЦП "Культура Красноярья" за счет средств бюджета города.комплектование книжного фонда.</t>
  </si>
  <si>
    <t>9700004</t>
  </si>
  <si>
    <t>9700006</t>
  </si>
  <si>
    <t>"Шарыповская площадка "Вопрос времени""</t>
  </si>
  <si>
    <t>9700007</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</si>
  <si>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</si>
  <si>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5226702</t>
  </si>
  <si>
    <t>Оснащение муниципальных учреждений физкультурно-спортивной направленности спортивным инвентарем, оборудованием, спортивной одеждой и обувью</t>
  </si>
  <si>
    <t>5226709</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</si>
  <si>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</si>
  <si>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9226702</t>
  </si>
  <si>
    <t>Оснащение муниципальных учреждений физкультурно-спортивной направленности спортивным инвентарем, оборудованием, спортивной одеждой и обувью за счет бюджета города</t>
  </si>
  <si>
    <t>9226709</t>
  </si>
  <si>
    <t>Реализация мероприятий, направленных на развитие системы патриотического воспитания в рамках деятельности муниципальных молодежных центров</t>
  </si>
  <si>
    <t>5225201</t>
  </si>
  <si>
    <t>Обеспечение доступа к информационным ресурсам на базе муниципальных молодежных центров</t>
  </si>
  <si>
    <t>5226601</t>
  </si>
  <si>
    <t>Создание единой информационной сети для молодежи</t>
  </si>
  <si>
    <t>5226615</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</si>
  <si>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</si>
  <si>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 Шарыпово - город молодых на  2012-2014 годы""</t>
  </si>
  <si>
    <t>Долевое финансирование мероприятий, направленных на развитие системы патриотического воспитания в рамках деятельности муниципальных молодежных центров</t>
  </si>
  <si>
    <t>9225201</t>
  </si>
  <si>
    <t>Обеспечение доступа к информационным ресурсам на базе муниципальных молодежных центров за счет бюджета города</t>
  </si>
  <si>
    <t>9226601</t>
  </si>
  <si>
    <t>Создание единой информационной сети для молодежи за счет бюджета города</t>
  </si>
  <si>
    <t>9226615</t>
  </si>
  <si>
    <t>ФИЗИЧЕСКАЯ КУЛЬТУРА И СПОРТ</t>
  </si>
  <si>
    <t>Физическая культура</t>
  </si>
  <si>
    <t>Государственная поддержка действующих и вновь создаваемых спортивных клубов по месту жительства граждан</t>
  </si>
  <si>
    <t>5226701</t>
  </si>
  <si>
    <t>Устройство в спортивных сооружениях муниципальных учреждений дополнительного образования физкультурно-спортивной направленности, осуществляющих работу с лицами с ограниченными возможностями здоровья и инвалидами, внешних пандусов</t>
  </si>
  <si>
    <t>5226714</t>
  </si>
  <si>
    <t>Государственная поддержка действующих и вновь создаваемых спортивных клубов по месту жительства граждан за счет бюджета города</t>
  </si>
  <si>
    <t>9226701</t>
  </si>
  <si>
    <t>Устройство в спортивных сооружениях муниципальных учреждений дополнительного образования физкультурно-спортивной направленности, осуществляющих работу с лицами с ограниченными возможностями здоровья и инвалидами, внешних пандусов за счет средств бюджета города</t>
  </si>
  <si>
    <t>9226714</t>
  </si>
  <si>
    <t>Реализация мероприятий, предусмотренных Договорами пожертвования денежных средств между Администрацией города Шарыпово и ОАО "Э.ОН Россия"</t>
  </si>
  <si>
    <t>9300000</t>
  </si>
  <si>
    <t>ОБСЛУЖИВАНИЕ ГОСУДАРСТВЕННОГО И МУНИЦИПАЛЬНОГО ДОЛГА</t>
  </si>
  <si>
    <t>"Развитие земельно - имущественных отношений на территории муниципального образования " город Шарыпово" на 2010-2013 годы"</t>
  </si>
  <si>
    <t>Органы внутренних дел</t>
  </si>
  <si>
    <t>Функционирование органов в сфере национальной безопасности и правоохранительной деятельности</t>
  </si>
  <si>
    <t>2026700</t>
  </si>
  <si>
    <t>Функционирование органов в сфере национальной безопасности, правоохранительной деятельности и обороны</t>
  </si>
  <si>
    <t>014</t>
  </si>
  <si>
    <t>9270000</t>
  </si>
  <si>
    <t>Подпрограмма "Обеспечение жильем молодых семей"</t>
  </si>
  <si>
    <t>1008820</t>
  </si>
  <si>
    <t>Предоставление субсидий муниципальным образованиям на предоставление социальных выплат молодым семьям на приобретение (строительство) жилья</t>
  </si>
  <si>
    <t>5223101</t>
  </si>
  <si>
    <t>"Обеспечение жильем молодых семей, проживающих на территории муниципального образования города  Шарыпово Красноярского края" на 2012-2015 годы</t>
  </si>
  <si>
    <t>Общеэкономические вопросы</t>
  </si>
  <si>
    <t>Организация общественных работ для граждан, зарегистрированных в органах службы занятости в целях поиска подходящей работы, и безработных граждан</t>
  </si>
  <si>
    <t>9280000</t>
  </si>
  <si>
    <t>Дорожное хозяйство</t>
  </si>
  <si>
    <t>Содержание автомобильных дорог общего пользования местного значения городских округов, городских и сельских поселений</t>
  </si>
  <si>
    <t>5222031</t>
  </si>
  <si>
    <t>5225104</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</si>
  <si>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</si>
  <si>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9222031</t>
  </si>
  <si>
    <t>Обеспечение мероприятий по капитальному ремонту многоквартирных домов</t>
  </si>
  <si>
    <t>0980101</t>
  </si>
  <si>
    <t>Долевое участие в региональной адресной программе- Муниципальная адресная программа  "Проведение капитального ремонта многоквартирных домов на территории муниципального образования город Шарыпово Красноярского края на 2012 год</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</si>
  <si>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t>
  </si>
  <si>
    <t>9210182</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</si>
  <si>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</si>
  <si>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9210150</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</si>
  <si>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 за счет бюджета города</t>
  </si>
  <si>
    <t>9210151</t>
  </si>
  <si>
    <t>Реализация неотложных мероприятий по повышению эксплуатационной надежности объектов жизнеобеспечения муниципальных образований</t>
  </si>
  <si>
    <t>5226001</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</si>
  <si>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</si>
  <si>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</si>
  <si>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</si>
  <si>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9226203</t>
  </si>
  <si>
    <t>Проведение капитального ремонта, реконструкции зданий, сооружений, помещений (с учетом монтируемого оборудования) в муниципальных учреждениях социального обслуживания</t>
  </si>
  <si>
    <t>5226907</t>
  </si>
  <si>
    <t>к  Решению Шарыповского городского Совета депутатов</t>
  </si>
  <si>
    <t>"Об исполнении бюджета города за 2012г."</t>
  </si>
  <si>
    <t>Приложение № 6</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</si>
  <si>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</si>
  <si>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</si>
  <si>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</si>
  <si>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</si>
  <si>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</si>
  <si>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</si>
  <si>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</si>
  <si>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</si>
  <si>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</si>
  <si>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</si>
  <si>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</si>
  <si>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</si>
  <si>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</si>
  <si>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</si>
  <si>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</si>
  <si>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</si>
  <si>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</si>
  <si>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</si>
  <si>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</si>
  <si>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</si>
  <si>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</si>
  <si>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</si>
  <si>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</si>
  <si>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</si>
  <si>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</si>
  <si>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</si>
  <si>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</si>
  <si>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</si>
  <si>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</si>
  <si>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</si>
  <si>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</si>
  <si>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</si>
  <si>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</si>
  <si>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</si>
  <si>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</si>
  <si>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</si>
  <si>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</si>
  <si>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</si>
  <si>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</si>
  <si>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</si>
  <si>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</si>
  <si>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</si>
  <si>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</si>
  <si>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</si>
  <si>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</si>
  <si>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</si>
  <si>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</si>
  <si>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</si>
  <si>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</si>
  <si>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</si>
  <si>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</si>
  <si>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</si>
  <si>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</si>
  <si>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</si>
  <si>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</si>
  <si>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</si>
  <si>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</si>
  <si>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</si>
  <si>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</si>
  <si>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</si>
  <si>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</si>
  <si>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</si>
  <si>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</si>
  <si>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</si>
  <si>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</si>
  <si>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</si>
  <si>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</si>
  <si>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</si>
  <si>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</si>
  <si>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</si>
  <si>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</si>
  <si>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</si>
  <si>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</si>
  <si>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</si>
  <si>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</si>
  <si>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</si>
  <si>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</si>
  <si>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</si>
  <si>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</si>
  <si>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</si>
  <si>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</si>
  <si>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</si>
  <si>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</si>
  <si>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</si>
  <si>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</si>
  <si>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</si>
  <si>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</si>
  <si>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</si>
  <si>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</si>
  <si>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</si>
  <si>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</si>
  <si>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</si>
  <si>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</si>
  <si>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</si>
  <si>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</si>
  <si>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</si>
  <si>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</si>
  <si>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</si>
  <si>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</si>
  <si>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</si>
  <si>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</si>
  <si>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</si>
  <si>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</si>
  <si>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118</t>
  </si>
  <si>
    <t>119</t>
  </si>
  <si>
    <t>120</t>
  </si>
  <si>
    <t>121</t>
  </si>
  <si>
    <t>122</t>
  </si>
  <si>
    <t>123</t>
  </si>
  <si>
    <t>124</t>
  </si>
  <si>
    <t>125</t>
  </si>
  <si>
    <t>126</t>
  </si>
  <si>
    <t>127</t>
  </si>
  <si>
    <t>128</t>
  </si>
  <si>
    <t>129</t>
  </si>
  <si>
    <t>130</t>
  </si>
  <si>
    <t>132</t>
  </si>
  <si>
    <t>134</t>
  </si>
  <si>
    <t>135</t>
  </si>
  <si>
    <t>136</t>
  </si>
  <si>
    <t>137</t>
  </si>
  <si>
    <t>138</t>
  </si>
  <si>
    <t>139</t>
  </si>
  <si>
    <t>140</t>
  </si>
  <si>
    <t>141</t>
  </si>
  <si>
    <t>142</t>
  </si>
  <si>
    <t>143</t>
  </si>
  <si>
    <t>144</t>
  </si>
  <si>
    <t>145</t>
  </si>
  <si>
    <t>146</t>
  </si>
  <si>
    <t>147</t>
  </si>
  <si>
    <t>148</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</si>
  <si>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</si>
  <si>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</si>
  <si>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</si>
  <si>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</si>
  <si>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</si>
  <si>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</si>
  <si>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</si>
  <si>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</si>
  <si>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</si>
  <si>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</si>
  <si>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</si>
  <si>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</si>
  <si>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</si>
  <si>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</si>
  <si>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</si>
  <si>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</si>
  <si>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</si>
  <si>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</si>
  <si>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</si>
  <si>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</si>
  <si>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</si>
  <si>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</si>
  <si>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</si>
  <si>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</si>
  <si>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</si>
  <si>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</si>
  <si>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</si>
  <si>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</si>
  <si>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</si>
  <si>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</si>
  <si>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</si>
  <si>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</si>
  <si>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</si>
  <si>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</si>
  <si>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</si>
  <si>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</si>
  <si>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</si>
  <si>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</si>
  <si>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</si>
  <si>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</si>
  <si>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</si>
  <si>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</si>
  <si>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</si>
  <si>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</si>
  <si>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</si>
  <si>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</si>
  <si>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</si>
  <si>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</si>
  <si>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</si>
  <si>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</si>
  <si>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</si>
  <si>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</si>
  <si>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</si>
  <si>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</si>
  <si>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</si>
  <si>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</si>
  <si>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</si>
  <si>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</si>
  <si>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</si>
  <si>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</si>
  <si>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</si>
  <si>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</si>
  <si>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</si>
  <si>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</si>
  <si>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</si>
  <si>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</si>
  <si>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</si>
  <si>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</si>
  <si>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</si>
  <si>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</si>
  <si>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</si>
  <si>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</si>
  <si>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</si>
  <si>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</si>
  <si>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</si>
  <si>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</si>
  <si>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</si>
  <si>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</si>
  <si>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</si>
  <si>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</si>
  <si>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</si>
  <si>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</si>
  <si>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</si>
  <si>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</si>
  <si>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</si>
  <si>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</si>
  <si>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</si>
  <si>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</si>
  <si>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</si>
  <si>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</si>
  <si>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</si>
  <si>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</si>
  <si>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</si>
  <si>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</si>
  <si>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</si>
  <si>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</si>
  <si>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</si>
  <si>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</si>
  <si>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</si>
  <si>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</si>
  <si>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</si>
  <si>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</si>
  <si>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</si>
  <si>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</si>
  <si>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</si>
  <si>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</si>
  <si>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</si>
  <si>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</si>
  <si>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</si>
  <si>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</si>
  <si>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</si>
  <si>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</si>
  <si>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</si>
  <si>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</si>
  <si>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</si>
  <si>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</si>
  <si>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</si>
  <si>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</si>
  <si>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</si>
  <si>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</si>
  <si>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</si>
  <si>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</si>
  <si>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</si>
  <si>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</si>
  <si>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</si>
  <si>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</si>
  <si>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</si>
  <si>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</si>
  <si>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</si>
  <si>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</si>
  <si>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</si>
  <si>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</si>
  <si>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</si>
  <si>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</si>
  <si>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</si>
  <si>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</si>
  <si>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</si>
  <si>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</si>
  <si>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</si>
  <si>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</si>
  <si>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</si>
  <si>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</si>
  <si>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</si>
  <si>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</si>
  <si>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</si>
  <si>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</si>
  <si>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</si>
  <si>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</si>
  <si>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</si>
  <si>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</si>
  <si>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</si>
  <si>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</si>
  <si>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</si>
  <si>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</si>
  <si>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</si>
  <si>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</si>
  <si>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</si>
  <si>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</si>
  <si>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</si>
  <si>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</si>
  <si>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</si>
  <si>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</si>
  <si>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</si>
  <si>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</si>
  <si>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</si>
  <si>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</si>
  <si>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</si>
  <si>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</si>
  <si>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</si>
  <si>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</si>
  <si>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</si>
  <si>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</si>
  <si>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</si>
  <si>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</si>
  <si>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</si>
  <si>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</si>
  <si>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</si>
  <si>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</si>
  <si>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</si>
  <si>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</si>
  <si>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</si>
  <si>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</si>
  <si>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</si>
  <si>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</si>
  <si>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</si>
  <si>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</si>
  <si>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</si>
  <si>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</si>
  <si>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</si>
  <si>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</si>
  <si>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</si>
  <si>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</si>
  <si>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</si>
  <si>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</si>
  <si>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</si>
  <si>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</si>
  <si>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</si>
  <si>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</si>
  <si>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</si>
  <si>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</si>
  <si>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</si>
  <si>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</si>
  <si>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</si>
  <si>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</si>
  <si>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</si>
  <si>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</si>
  <si>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</si>
  <si>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</si>
  <si>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</si>
  <si>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</si>
  <si>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</si>
  <si>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</si>
  <si>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</si>
  <si>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</si>
  <si>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</si>
  <si>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</si>
  <si>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</si>
  <si>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</si>
  <si>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</si>
  <si>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</si>
  <si>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</si>
  <si>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</si>
  <si>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</si>
  <si>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</si>
  <si>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</si>
  <si>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</si>
  <si>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</si>
  <si>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</si>
  <si>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</si>
  <si>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</si>
  <si>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</si>
  <si>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</si>
  <si>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</si>
  <si>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</si>
  <si>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</si>
  <si>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</si>
  <si>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</si>
  <si>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</si>
  <si>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</si>
  <si>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</si>
  <si>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</si>
  <si>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</si>
  <si>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</si>
  <si>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</si>
  <si>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</si>
  <si>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</si>
  <si>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</si>
  <si>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</si>
  <si>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</si>
  <si>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</si>
  <si>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</si>
  <si>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</si>
  <si>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</si>
  <si>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</si>
  <si>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</si>
  <si>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</si>
  <si>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</si>
  <si>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</si>
  <si>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</si>
  <si>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</si>
  <si>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</si>
  <si>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</si>
  <si>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</si>
  <si>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</si>
  <si>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</si>
  <si>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</si>
  <si>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</si>
  <si>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</si>
  <si>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</si>
  <si>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</si>
  <si>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</si>
  <si>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</si>
  <si>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</si>
  <si>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</si>
  <si>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</si>
  <si>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</si>
  <si>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</si>
  <si>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</si>
  <si>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</si>
  <si>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</si>
  <si>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</si>
  <si>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</si>
  <si>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</si>
  <si>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</si>
  <si>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</si>
  <si>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</si>
  <si>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</si>
  <si>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</si>
  <si>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</si>
  <si>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</si>
  <si>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</si>
  <si>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</si>
  <si>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</si>
  <si>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</si>
  <si>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</si>
  <si>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</si>
  <si>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</si>
  <si>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448</t>
  </si>
  <si>
    <t>449</t>
  </si>
  <si>
    <t>450</t>
  </si>
  <si>
    <t>451</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</si>
  <si>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</si>
  <si>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</si>
  <si>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</si>
  <si>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</si>
  <si>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</si>
  <si>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</si>
  <si>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</si>
  <si>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</si>
  <si>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</si>
  <si>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</si>
  <si>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</si>
  <si>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</si>
  <si>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</si>
  <si>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</si>
  <si>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</si>
  <si>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</si>
  <si>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</si>
  <si>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</si>
  <si>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</si>
  <si>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</si>
  <si>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</si>
  <si>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</si>
  <si>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</si>
  <si>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</si>
  <si>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</si>
  <si>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</si>
  <si>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</si>
  <si>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</si>
  <si>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</si>
  <si>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</si>
  <si>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</si>
  <si>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</si>
  <si>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</si>
  <si>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</si>
  <si>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</si>
  <si>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</si>
  <si>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</si>
  <si>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</si>
  <si>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</si>
  <si>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</si>
  <si>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</si>
  <si>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</si>
  <si>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</si>
  <si>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</si>
  <si>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</si>
  <si>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</si>
  <si>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</si>
  <si>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</si>
  <si>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</si>
  <si>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</si>
  <si>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</si>
  <si>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</si>
  <si>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</si>
  <si>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</si>
  <si>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</si>
  <si>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</si>
  <si>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</si>
  <si>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</si>
  <si>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</si>
  <si>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</si>
  <si>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</si>
  <si>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</si>
  <si>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</si>
  <si>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</si>
  <si>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</si>
  <si>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</si>
  <si>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</si>
  <si>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</si>
  <si>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</si>
  <si>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</si>
  <si>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</si>
  <si>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</si>
  <si>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</si>
  <si>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</si>
  <si>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</si>
  <si>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</si>
  <si>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</si>
  <si>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</si>
  <si>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</si>
  <si>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</si>
  <si>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</si>
  <si>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</si>
  <si>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</si>
  <si>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</si>
  <si>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</si>
  <si>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</si>
  <si>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</si>
  <si>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</si>
  <si>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</si>
  <si>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</si>
  <si>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</si>
  <si>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</si>
  <si>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</si>
  <si>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</si>
  <si>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</si>
  <si>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</si>
  <si>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</si>
  <si>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</si>
  <si>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</si>
  <si>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</si>
  <si>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</si>
  <si>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</si>
  <si>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</si>
  <si>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</si>
  <si>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</si>
  <si>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</si>
  <si>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</si>
  <si>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</si>
  <si>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</si>
  <si>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</si>
  <si>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</si>
  <si>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</si>
  <si>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</si>
  <si>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</si>
  <si>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</si>
  <si>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</si>
  <si>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</si>
  <si>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</si>
  <si>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</si>
  <si>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</si>
  <si>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</si>
  <si>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</si>
  <si>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</si>
  <si>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</si>
  <si>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</si>
  <si>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</si>
  <si>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</si>
  <si>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</si>
  <si>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</si>
  <si>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</si>
  <si>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</si>
  <si>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</si>
  <si>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</si>
  <si>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</si>
  <si>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</si>
  <si>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</si>
  <si>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</si>
  <si>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</si>
  <si>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</si>
  <si>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</si>
  <si>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</si>
  <si>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</si>
  <si>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</si>
  <si>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</si>
  <si>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</si>
  <si>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</si>
  <si>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</si>
  <si>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</si>
  <si>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</si>
  <si>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</si>
  <si>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</si>
  <si>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</si>
  <si>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</si>
  <si>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</si>
  <si>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</si>
  <si>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</si>
  <si>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</si>
  <si>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</si>
  <si>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</si>
  <si>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</si>
  <si>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</si>
  <si>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</si>
  <si>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</si>
  <si>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</si>
  <si>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</si>
  <si>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</si>
  <si>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</si>
  <si>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</si>
  <si>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</si>
  <si>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</si>
  <si>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</si>
  <si>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</si>
  <si>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</si>
  <si>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</si>
  <si>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</si>
  <si>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</si>
  <si>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</si>
  <si>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</si>
  <si>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</si>
  <si>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</si>
  <si>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</si>
  <si>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</si>
  <si>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</si>
  <si>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</si>
  <si>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</si>
  <si>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</si>
  <si>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</si>
  <si>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</si>
  <si>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</si>
  <si>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</si>
  <si>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</si>
  <si>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</si>
  <si>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</si>
  <si>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</si>
  <si>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</si>
  <si>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</si>
  <si>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</si>
  <si>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</si>
  <si>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</si>
  <si>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</si>
  <si>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</si>
  <si>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</si>
  <si>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</si>
  <si>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</si>
  <si>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</si>
  <si>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</si>
  <si>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</si>
  <si>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</si>
  <si>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</si>
  <si>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</si>
  <si>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</si>
  <si>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</si>
  <si>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</si>
  <si>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</si>
  <si>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</si>
  <si>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</si>
  <si>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</si>
  <si>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</si>
  <si>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</si>
  <si>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</si>
  <si>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</si>
  <si>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</si>
  <si>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</si>
  <si>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</si>
  <si>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</si>
  <si>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</si>
  <si>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</si>
  <si>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</si>
  <si>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</si>
  <si>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</si>
  <si>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</si>
  <si>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</si>
  <si>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</si>
  <si>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</si>
  <si>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</si>
  <si>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</si>
  <si>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</si>
  <si>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</si>
  <si>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</si>
  <si>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</si>
  <si>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</si>
  <si>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</si>
  <si>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</si>
  <si>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</si>
  <si>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</si>
  <si>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</si>
  <si>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</si>
  <si>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</si>
  <si>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</si>
  <si>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</si>
  <si>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</si>
  <si>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</si>
  <si>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</si>
  <si>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</si>
  <si>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</si>
  <si>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</si>
  <si>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</si>
  <si>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</si>
  <si>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</si>
  <si>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</si>
  <si>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</si>
  <si>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</si>
  <si>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</si>
  <si>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</si>
  <si>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</si>
  <si>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</si>
  <si>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</si>
  <si>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</si>
  <si>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</si>
  <si>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</si>
  <si>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</si>
  <si>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</si>
  <si>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</si>
  <si>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</si>
  <si>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</si>
  <si>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</si>
  <si>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</si>
  <si>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</si>
  <si>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</si>
  <si>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</si>
  <si>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</si>
  <si>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</si>
  <si>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</si>
  <si>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</si>
  <si>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</si>
  <si>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</si>
  <si>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</si>
  <si>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</si>
  <si>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</si>
  <si>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</si>
  <si>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</si>
  <si>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</si>
  <si>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</si>
  <si>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</si>
  <si>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</si>
  <si>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</si>
  <si>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</si>
  <si>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</si>
  <si>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</si>
  <si>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</si>
  <si>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</si>
  <si>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</si>
  <si>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</si>
  <si>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</si>
  <si>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</si>
  <si>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</si>
  <si>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</si>
  <si>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</si>
  <si>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</si>
  <si>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</si>
  <si>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</si>
  <si>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</si>
  <si>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</si>
  <si>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</si>
  <si>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</si>
  <si>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</si>
  <si>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</si>
  <si>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</si>
  <si>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</si>
  <si>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</si>
  <si>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</si>
  <si>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</si>
  <si>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</si>
  <si>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</si>
  <si>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</si>
  <si>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</si>
  <si>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</si>
  <si>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</si>
  <si>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</si>
  <si>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</si>
  <si>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</si>
  <si>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</si>
  <si>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</si>
  <si>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</si>
  <si>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</si>
  <si>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</si>
  <si>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</si>
  <si>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</si>
  <si>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</si>
  <si>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</si>
  <si>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</si>
  <si>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</si>
  <si>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</si>
  <si>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</si>
  <si>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</si>
  <si>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</si>
  <si>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</si>
  <si>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</si>
  <si>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</si>
  <si>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</si>
  <si>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</si>
  <si>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</si>
  <si>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</si>
  <si>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</si>
  <si>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</si>
  <si>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</si>
  <si>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</si>
  <si>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</si>
  <si>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</si>
  <si>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</si>
  <si>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</si>
  <si>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</si>
  <si>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</si>
  <si>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</si>
  <si>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</si>
  <si>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</si>
  <si>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</si>
  <si>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</si>
  <si>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</si>
  <si>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</si>
  <si>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</si>
  <si>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</si>
  <si>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</si>
  <si>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</si>
  <si>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</si>
  <si>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</si>
  <si>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</si>
  <si>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</si>
  <si>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</si>
  <si>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</si>
  <si>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</si>
  <si>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</si>
  <si>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</si>
  <si>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</si>
  <si>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</si>
  <si>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</si>
  <si>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</si>
  <si>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</si>
  <si>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</si>
  <si>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</si>
  <si>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</si>
  <si>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тыс.рублей</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</si>
  <si>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</si>
  <si>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Доставка и пересылка компенсации стоимости проезда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</si>
  <si>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</si>
  <si>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</si>
  <si>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</si>
  <si>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</si>
  <si>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</si>
  <si>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Реализация решений, связанных с установлением предельных индексов изменения размера платы граждан за коммунальные услуги</t>
  </si>
  <si>
    <t>Реализация решений, связанных с установлением предельных индексов изменения размера платы граждан за коммунальные услуги за счет бюджета города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</si>
</sst>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 numFmtId="180" formatCode="#,##0.0_р_.;[Red]\-#,##0.0_р_."/>
    <numFmt numFmtId="181" formatCode="0.0"/>
    <numFmt numFmtId="182" formatCode="0.0000000"/>
    <numFmt numFmtId="183" formatCode="0.000000"/>
    <numFmt numFmtId="184" formatCode="0.00000"/>
    <numFmt numFmtId="185" formatCode="0.0000"/>
    <numFmt numFmtId="186" formatCode="0.000"/>
  </numFmts>
  <fonts count="21">
    <font>
      <sz val="10"/>
      <name val="Arial"/>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25">
    <xf numFmtId="0" fontId="0" fillId="0" borderId="0" xfId="0" applyAlignment="1">
      <alignment/>
    </xf>
    <xf numFmtId="0" fontId="20" fillId="0" borderId="0" xfId="0" applyFont="1" applyAlignment="1">
      <alignment/>
    </xf>
    <xf numFmtId="0" fontId="20" fillId="0" borderId="0" xfId="0" applyFont="1" applyAlignment="1">
      <alignment horizontal="right"/>
    </xf>
    <xf numFmtId="0" fontId="20" fillId="0" borderId="0" xfId="0" applyFont="1" applyAlignment="1">
      <alignment/>
    </xf>
    <xf numFmtId="0" fontId="20" fillId="0" borderId="0" xfId="0" applyFont="1" applyAlignment="1">
      <alignment horizontal="left"/>
    </xf>
    <xf numFmtId="0" fontId="20" fillId="0" borderId="0" xfId="0" applyFont="1" applyAlignment="1">
      <alignment vertical="center"/>
    </xf>
    <xf numFmtId="49" fontId="20" fillId="0" borderId="10" xfId="0" applyNumberFormat="1"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10" xfId="0" applyNumberFormat="1" applyFont="1" applyFill="1" applyBorder="1" applyAlignment="1">
      <alignment horizontal="center" vertical="top" wrapText="1"/>
    </xf>
    <xf numFmtId="180"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left"/>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center" wrapText="1"/>
    </xf>
    <xf numFmtId="179" fontId="20" fillId="0" borderId="10" xfId="0" applyNumberFormat="1" applyFont="1" applyFill="1" applyBorder="1" applyAlignment="1">
      <alignment horizontal="center" wrapText="1"/>
    </xf>
    <xf numFmtId="0" fontId="20" fillId="0" borderId="0" xfId="0" applyFont="1" applyAlignment="1">
      <alignment horizontal="center"/>
    </xf>
    <xf numFmtId="181" fontId="20" fillId="0" borderId="0" xfId="0" applyNumberFormat="1" applyFont="1" applyAlignment="1">
      <alignment/>
    </xf>
    <xf numFmtId="49" fontId="20" fillId="0" borderId="10" xfId="0" applyNumberFormat="1" applyFont="1" applyFill="1" applyBorder="1" applyAlignment="1">
      <alignment horizontal="left" vertical="top" wrapText="1"/>
    </xf>
    <xf numFmtId="172" fontId="20" fillId="0" borderId="10" xfId="0" applyNumberFormat="1" applyFont="1" applyFill="1" applyBorder="1" applyAlignment="1">
      <alignment horizontal="left" vertical="top" wrapText="1"/>
    </xf>
    <xf numFmtId="49" fontId="20" fillId="0" borderId="10"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Alignment="1">
      <alignment horizontal="left"/>
    </xf>
    <xf numFmtId="49" fontId="20" fillId="0" borderId="10" xfId="0" applyNumberFormat="1" applyFont="1" applyFill="1" applyBorder="1" applyAlignment="1">
      <alignment horizontal="center" vertical="center" wrapText="1"/>
    </xf>
    <xf numFmtId="0" fontId="20" fillId="0" borderId="10" xfId="0" applyFont="1" applyBorder="1" applyAlignment="1">
      <alignment horizontal="center" wrapText="1"/>
    </xf>
    <xf numFmtId="0" fontId="20" fillId="0" borderId="0" xfId="0" applyFont="1" applyAlignment="1">
      <alignment horizontal="right"/>
    </xf>
    <xf numFmtId="0" fontId="20"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63"/>
  <sheetViews>
    <sheetView tabSelected="1" workbookViewId="0" topLeftCell="A1">
      <selection activeCell="H4" sqref="H4:K4"/>
    </sheetView>
  </sheetViews>
  <sheetFormatPr defaultColWidth="8.8515625" defaultRowHeight="12.75"/>
  <cols>
    <col min="1" max="1" width="4.8515625" style="3" customWidth="1"/>
    <col min="2" max="2" width="35.28125" style="3" customWidth="1"/>
    <col min="3" max="3" width="7.28125" style="3" customWidth="1"/>
    <col min="4" max="4" width="7.140625" style="3" customWidth="1"/>
    <col min="5" max="6" width="9.57421875" style="3" customWidth="1"/>
    <col min="7" max="7" width="6.28125" style="3" customWidth="1"/>
    <col min="8" max="8" width="10.8515625" style="3" customWidth="1"/>
    <col min="9" max="9" width="12.421875" style="3" customWidth="1"/>
    <col min="10" max="10" width="11.57421875" style="3" customWidth="1"/>
    <col min="11" max="11" width="11.28125" style="3" customWidth="1"/>
    <col min="12" max="34" width="15.7109375" style="3" customWidth="1"/>
    <col min="35" max="16384" width="8.8515625" style="3" customWidth="1"/>
  </cols>
  <sheetData>
    <row r="1" spans="3:11" ht="12">
      <c r="C1" s="1"/>
      <c r="D1" s="1"/>
      <c r="E1" s="1"/>
      <c r="F1" s="1"/>
      <c r="G1" s="1"/>
      <c r="H1" s="23" t="s">
        <v>609</v>
      </c>
      <c r="I1" s="23"/>
      <c r="J1" s="23"/>
      <c r="K1" s="23"/>
    </row>
    <row r="2" spans="3:11" ht="12">
      <c r="C2" s="1"/>
      <c r="D2" s="1"/>
      <c r="E2" s="1"/>
      <c r="F2" s="1"/>
      <c r="G2" s="1"/>
      <c r="H2" s="23" t="s">
        <v>607</v>
      </c>
      <c r="I2" s="23"/>
      <c r="J2" s="23"/>
      <c r="K2" s="23"/>
    </row>
    <row r="3" spans="3:11" ht="12">
      <c r="C3" s="1"/>
      <c r="D3" s="1"/>
      <c r="E3" s="1"/>
      <c r="F3" s="1"/>
      <c r="G3" s="1"/>
      <c r="H3" s="23" t="s">
        <v>608</v>
      </c>
      <c r="I3" s="23"/>
      <c r="J3" s="23"/>
      <c r="K3" s="23"/>
    </row>
    <row r="4" spans="3:11" ht="12">
      <c r="C4" s="1"/>
      <c r="D4" s="1"/>
      <c r="E4" s="1"/>
      <c r="F4" s="1"/>
      <c r="G4" s="1"/>
      <c r="H4" s="23" t="s">
        <v>333</v>
      </c>
      <c r="I4" s="23"/>
      <c r="J4" s="23"/>
      <c r="K4" s="23"/>
    </row>
    <row r="5" spans="3:11" ht="12">
      <c r="C5" s="1"/>
      <c r="D5" s="1"/>
      <c r="E5" s="1"/>
      <c r="F5" s="1"/>
      <c r="G5" s="1"/>
      <c r="H5" s="2"/>
      <c r="I5" s="2"/>
      <c r="J5" s="2"/>
      <c r="K5" s="2"/>
    </row>
    <row r="6" spans="2:11" ht="12">
      <c r="B6" s="24" t="s">
        <v>11</v>
      </c>
      <c r="C6" s="24"/>
      <c r="D6" s="24"/>
      <c r="E6" s="24"/>
      <c r="F6" s="24"/>
      <c r="G6" s="24"/>
      <c r="H6" s="24"/>
      <c r="I6" s="24"/>
      <c r="J6" s="24"/>
      <c r="K6" s="24"/>
    </row>
    <row r="7" spans="2:11" ht="12">
      <c r="B7" s="24" t="s">
        <v>3</v>
      </c>
      <c r="C7" s="24"/>
      <c r="D7" s="24"/>
      <c r="E7" s="24"/>
      <c r="F7" s="24"/>
      <c r="G7" s="24"/>
      <c r="H7" s="24"/>
      <c r="I7" s="24"/>
      <c r="J7" s="24"/>
      <c r="K7" s="24"/>
    </row>
    <row r="8" spans="2:10" ht="12">
      <c r="B8" s="20"/>
      <c r="C8" s="20"/>
      <c r="D8" s="4"/>
      <c r="E8" s="5"/>
      <c r="F8" s="5"/>
      <c r="G8" s="5"/>
      <c r="H8" s="5"/>
      <c r="I8" s="5"/>
      <c r="J8" s="5"/>
    </row>
    <row r="9" spans="2:10" ht="12">
      <c r="B9" s="20"/>
      <c r="C9" s="20"/>
      <c r="D9" s="4"/>
      <c r="J9" s="3" t="s">
        <v>1434</v>
      </c>
    </row>
    <row r="10" spans="1:11" ht="12">
      <c r="A10" s="19" t="s">
        <v>10</v>
      </c>
      <c r="B10" s="21" t="s">
        <v>369</v>
      </c>
      <c r="C10" s="21" t="s">
        <v>370</v>
      </c>
      <c r="D10" s="21"/>
      <c r="E10" s="21"/>
      <c r="F10" s="21"/>
      <c r="G10" s="21"/>
      <c r="H10" s="21" t="s">
        <v>371</v>
      </c>
      <c r="I10" s="21" t="s">
        <v>372</v>
      </c>
      <c r="J10" s="21" t="s">
        <v>373</v>
      </c>
      <c r="K10" s="22" t="s">
        <v>374</v>
      </c>
    </row>
    <row r="11" spans="1:11" ht="35.25" customHeight="1">
      <c r="A11" s="19"/>
      <c r="B11" s="21"/>
      <c r="C11" s="6" t="s">
        <v>375</v>
      </c>
      <c r="D11" s="6" t="s">
        <v>376</v>
      </c>
      <c r="E11" s="6" t="s">
        <v>377</v>
      </c>
      <c r="F11" s="6" t="s">
        <v>378</v>
      </c>
      <c r="G11" s="6" t="s">
        <v>379</v>
      </c>
      <c r="H11" s="21"/>
      <c r="I11" s="21"/>
      <c r="J11" s="21"/>
      <c r="K11" s="22"/>
    </row>
    <row r="12" spans="1:11" ht="12">
      <c r="A12" s="7"/>
      <c r="B12" s="18"/>
      <c r="C12" s="18" t="s">
        <v>9</v>
      </c>
      <c r="D12" s="18" t="s">
        <v>4</v>
      </c>
      <c r="E12" s="18" t="s">
        <v>5</v>
      </c>
      <c r="F12" s="18" t="s">
        <v>6</v>
      </c>
      <c r="G12" s="18" t="s">
        <v>8</v>
      </c>
      <c r="H12" s="18" t="s">
        <v>7</v>
      </c>
      <c r="I12" s="18" t="s">
        <v>380</v>
      </c>
      <c r="J12" s="18" t="s">
        <v>381</v>
      </c>
      <c r="K12" s="18" t="s">
        <v>382</v>
      </c>
    </row>
    <row r="13" spans="1:11" ht="12">
      <c r="A13" s="7" t="s">
        <v>9</v>
      </c>
      <c r="B13" s="16" t="s">
        <v>12</v>
      </c>
      <c r="C13" s="8" t="s">
        <v>13</v>
      </c>
      <c r="D13" s="8" t="s">
        <v>14</v>
      </c>
      <c r="E13" s="8" t="s">
        <v>14</v>
      </c>
      <c r="F13" s="8" t="s">
        <v>14</v>
      </c>
      <c r="G13" s="8" t="s">
        <v>14</v>
      </c>
      <c r="H13" s="9">
        <f>+H14+H42+H46+H57+H66+H70</f>
        <v>75131.90000000001</v>
      </c>
      <c r="I13" s="9">
        <f>+I14+I42+I46+I57+I66+I70</f>
        <v>119052.6</v>
      </c>
      <c r="J13" s="9">
        <f>+J14+J42+J46+J57+J66+J70</f>
        <v>110935.5</v>
      </c>
      <c r="K13" s="9">
        <f>IF(I13=0,0,J13/I13)*100</f>
        <v>93.18192126841413</v>
      </c>
    </row>
    <row r="14" spans="1:11" ht="12">
      <c r="A14" s="7" t="s">
        <v>4</v>
      </c>
      <c r="B14" s="16" t="s">
        <v>385</v>
      </c>
      <c r="C14" s="8" t="s">
        <v>13</v>
      </c>
      <c r="D14" s="8" t="s">
        <v>386</v>
      </c>
      <c r="E14" s="8" t="s">
        <v>14</v>
      </c>
      <c r="F14" s="8" t="s">
        <v>14</v>
      </c>
      <c r="G14" s="8" t="s">
        <v>14</v>
      </c>
      <c r="H14" s="9">
        <f>+H15+H18+H23+H26+H29</f>
        <v>25328.2</v>
      </c>
      <c r="I14" s="9">
        <f>+I15+I18+I23+I26+I29</f>
        <v>21898.300000000003</v>
      </c>
      <c r="J14" s="9">
        <f>+J15+J18+J23+J26+J29</f>
        <v>21420.000000000004</v>
      </c>
      <c r="K14" s="9">
        <f aca="true" t="shared" si="0" ref="K14:K77">IF(I14=0,0,J14/I14)*100</f>
        <v>97.8158121863341</v>
      </c>
    </row>
    <row r="15" spans="1:11" ht="36">
      <c r="A15" s="7" t="s">
        <v>5</v>
      </c>
      <c r="B15" s="16" t="s">
        <v>15</v>
      </c>
      <c r="C15" s="8" t="s">
        <v>13</v>
      </c>
      <c r="D15" s="8" t="s">
        <v>386</v>
      </c>
      <c r="E15" s="8" t="s">
        <v>387</v>
      </c>
      <c r="F15" s="8" t="s">
        <v>14</v>
      </c>
      <c r="G15" s="8" t="s">
        <v>14</v>
      </c>
      <c r="H15" s="9">
        <f aca="true" t="shared" si="1" ref="H15:J16">+H16</f>
        <v>888.1</v>
      </c>
      <c r="I15" s="9">
        <f t="shared" si="1"/>
        <v>928.4</v>
      </c>
      <c r="J15" s="9">
        <f t="shared" si="1"/>
        <v>928.4</v>
      </c>
      <c r="K15" s="9">
        <f t="shared" si="0"/>
        <v>100</v>
      </c>
    </row>
    <row r="16" spans="1:11" ht="12">
      <c r="A16" s="7" t="s">
        <v>6</v>
      </c>
      <c r="B16" s="16" t="s">
        <v>16</v>
      </c>
      <c r="C16" s="8" t="s">
        <v>13</v>
      </c>
      <c r="D16" s="8" t="s">
        <v>386</v>
      </c>
      <c r="E16" s="8" t="s">
        <v>387</v>
      </c>
      <c r="F16" s="8" t="s">
        <v>17</v>
      </c>
      <c r="G16" s="8" t="s">
        <v>14</v>
      </c>
      <c r="H16" s="9">
        <f t="shared" si="1"/>
        <v>888.1</v>
      </c>
      <c r="I16" s="9">
        <f t="shared" si="1"/>
        <v>928.4</v>
      </c>
      <c r="J16" s="9">
        <f t="shared" si="1"/>
        <v>928.4</v>
      </c>
      <c r="K16" s="9">
        <f t="shared" si="0"/>
        <v>100</v>
      </c>
    </row>
    <row r="17" spans="1:11" ht="24">
      <c r="A17" s="7" t="s">
        <v>8</v>
      </c>
      <c r="B17" s="16" t="s">
        <v>18</v>
      </c>
      <c r="C17" s="8" t="s">
        <v>13</v>
      </c>
      <c r="D17" s="8" t="s">
        <v>386</v>
      </c>
      <c r="E17" s="8" t="s">
        <v>387</v>
      </c>
      <c r="F17" s="8" t="s">
        <v>17</v>
      </c>
      <c r="G17" s="8" t="s">
        <v>19</v>
      </c>
      <c r="H17" s="9">
        <v>888.1</v>
      </c>
      <c r="I17" s="9">
        <v>928.4</v>
      </c>
      <c r="J17" s="9">
        <v>928.4</v>
      </c>
      <c r="K17" s="9">
        <f t="shared" si="0"/>
        <v>100</v>
      </c>
    </row>
    <row r="18" spans="1:11" ht="60">
      <c r="A18" s="7" t="s">
        <v>7</v>
      </c>
      <c r="B18" s="16" t="s">
        <v>20</v>
      </c>
      <c r="C18" s="8" t="s">
        <v>13</v>
      </c>
      <c r="D18" s="8" t="s">
        <v>386</v>
      </c>
      <c r="E18" s="8" t="s">
        <v>388</v>
      </c>
      <c r="F18" s="8" t="s">
        <v>14</v>
      </c>
      <c r="G18" s="8" t="s">
        <v>14</v>
      </c>
      <c r="H18" s="9">
        <f>+H19+H21</f>
        <v>20127.4</v>
      </c>
      <c r="I18" s="9">
        <f>+I19+I21</f>
        <v>19541.4</v>
      </c>
      <c r="J18" s="9">
        <f>+J19+J21</f>
        <v>19482.7</v>
      </c>
      <c r="K18" s="9">
        <f t="shared" si="0"/>
        <v>99.69961210558097</v>
      </c>
    </row>
    <row r="19" spans="1:11" ht="12">
      <c r="A19" s="7" t="s">
        <v>380</v>
      </c>
      <c r="B19" s="16" t="s">
        <v>21</v>
      </c>
      <c r="C19" s="8" t="s">
        <v>13</v>
      </c>
      <c r="D19" s="8" t="s">
        <v>386</v>
      </c>
      <c r="E19" s="8" t="s">
        <v>388</v>
      </c>
      <c r="F19" s="8" t="s">
        <v>22</v>
      </c>
      <c r="G19" s="8" t="s">
        <v>14</v>
      </c>
      <c r="H19" s="9">
        <f>+H20</f>
        <v>19710.5</v>
      </c>
      <c r="I19" s="9">
        <f>+I20</f>
        <v>19124.5</v>
      </c>
      <c r="J19" s="9">
        <f>+J20</f>
        <v>19065.8</v>
      </c>
      <c r="K19" s="9">
        <f t="shared" si="0"/>
        <v>99.69306387095087</v>
      </c>
    </row>
    <row r="20" spans="1:11" ht="24">
      <c r="A20" s="7" t="s">
        <v>381</v>
      </c>
      <c r="B20" s="16" t="s">
        <v>18</v>
      </c>
      <c r="C20" s="8" t="s">
        <v>13</v>
      </c>
      <c r="D20" s="8" t="s">
        <v>386</v>
      </c>
      <c r="E20" s="8" t="s">
        <v>388</v>
      </c>
      <c r="F20" s="8" t="s">
        <v>22</v>
      </c>
      <c r="G20" s="8" t="s">
        <v>19</v>
      </c>
      <c r="H20" s="9">
        <v>19710.5</v>
      </c>
      <c r="I20" s="9">
        <v>19124.5</v>
      </c>
      <c r="J20" s="9">
        <v>19065.8</v>
      </c>
      <c r="K20" s="9">
        <f t="shared" si="0"/>
        <v>99.69306387095087</v>
      </c>
    </row>
    <row r="21" spans="1:11" ht="48">
      <c r="A21" s="7" t="s">
        <v>382</v>
      </c>
      <c r="B21" s="16" t="s">
        <v>23</v>
      </c>
      <c r="C21" s="8" t="s">
        <v>13</v>
      </c>
      <c r="D21" s="8" t="s">
        <v>386</v>
      </c>
      <c r="E21" s="8" t="s">
        <v>388</v>
      </c>
      <c r="F21" s="8" t="s">
        <v>24</v>
      </c>
      <c r="G21" s="8" t="s">
        <v>14</v>
      </c>
      <c r="H21" s="9">
        <f>+H22</f>
        <v>416.9</v>
      </c>
      <c r="I21" s="9">
        <f>+I22</f>
        <v>416.9</v>
      </c>
      <c r="J21" s="9">
        <f>+J22</f>
        <v>416.9</v>
      </c>
      <c r="K21" s="9">
        <f t="shared" si="0"/>
        <v>100</v>
      </c>
    </row>
    <row r="22" spans="1:11" ht="24">
      <c r="A22" s="7" t="s">
        <v>383</v>
      </c>
      <c r="B22" s="16" t="s">
        <v>18</v>
      </c>
      <c r="C22" s="8" t="s">
        <v>13</v>
      </c>
      <c r="D22" s="8" t="s">
        <v>386</v>
      </c>
      <c r="E22" s="8" t="s">
        <v>388</v>
      </c>
      <c r="F22" s="8" t="s">
        <v>24</v>
      </c>
      <c r="G22" s="8" t="s">
        <v>19</v>
      </c>
      <c r="H22" s="9">
        <v>416.9</v>
      </c>
      <c r="I22" s="9">
        <v>416.9</v>
      </c>
      <c r="J22" s="9">
        <v>416.9</v>
      </c>
      <c r="K22" s="9">
        <f t="shared" si="0"/>
        <v>100</v>
      </c>
    </row>
    <row r="23" spans="1:11" ht="12">
      <c r="A23" s="7" t="s">
        <v>384</v>
      </c>
      <c r="B23" s="16" t="s">
        <v>389</v>
      </c>
      <c r="C23" s="8" t="s">
        <v>13</v>
      </c>
      <c r="D23" s="8" t="s">
        <v>386</v>
      </c>
      <c r="E23" s="8" t="s">
        <v>390</v>
      </c>
      <c r="F23" s="8" t="s">
        <v>14</v>
      </c>
      <c r="G23" s="8" t="s">
        <v>14</v>
      </c>
      <c r="H23" s="9">
        <f aca="true" t="shared" si="2" ref="H23:J24">+H24</f>
        <v>0</v>
      </c>
      <c r="I23" s="9">
        <f t="shared" si="2"/>
        <v>8.1</v>
      </c>
      <c r="J23" s="9">
        <f t="shared" si="2"/>
        <v>0</v>
      </c>
      <c r="K23" s="9">
        <f t="shared" si="0"/>
        <v>0</v>
      </c>
    </row>
    <row r="24" spans="1:11" ht="48">
      <c r="A24" s="7" t="s">
        <v>404</v>
      </c>
      <c r="B24" s="16" t="s">
        <v>391</v>
      </c>
      <c r="C24" s="8" t="s">
        <v>13</v>
      </c>
      <c r="D24" s="8" t="s">
        <v>386</v>
      </c>
      <c r="E24" s="8" t="s">
        <v>390</v>
      </c>
      <c r="F24" s="8" t="s">
        <v>392</v>
      </c>
      <c r="G24" s="8" t="s">
        <v>14</v>
      </c>
      <c r="H24" s="9">
        <f t="shared" si="2"/>
        <v>0</v>
      </c>
      <c r="I24" s="9">
        <f t="shared" si="2"/>
        <v>8.1</v>
      </c>
      <c r="J24" s="9">
        <f t="shared" si="2"/>
        <v>0</v>
      </c>
      <c r="K24" s="9">
        <f t="shared" si="0"/>
        <v>0</v>
      </c>
    </row>
    <row r="25" spans="1:11" ht="24">
      <c r="A25" s="7" t="s">
        <v>393</v>
      </c>
      <c r="B25" s="16" t="s">
        <v>18</v>
      </c>
      <c r="C25" s="8" t="s">
        <v>13</v>
      </c>
      <c r="D25" s="8" t="s">
        <v>386</v>
      </c>
      <c r="E25" s="8" t="s">
        <v>390</v>
      </c>
      <c r="F25" s="8" t="s">
        <v>392</v>
      </c>
      <c r="G25" s="8" t="s">
        <v>19</v>
      </c>
      <c r="H25" s="9"/>
      <c r="I25" s="9">
        <v>8.1</v>
      </c>
      <c r="J25" s="9"/>
      <c r="K25" s="9">
        <f t="shared" si="0"/>
        <v>0</v>
      </c>
    </row>
    <row r="26" spans="1:11" ht="12">
      <c r="A26" s="7" t="s">
        <v>610</v>
      </c>
      <c r="B26" s="16" t="s">
        <v>25</v>
      </c>
      <c r="C26" s="8" t="s">
        <v>13</v>
      </c>
      <c r="D26" s="8" t="s">
        <v>386</v>
      </c>
      <c r="E26" s="8" t="s">
        <v>384</v>
      </c>
      <c r="F26" s="8" t="s">
        <v>14</v>
      </c>
      <c r="G26" s="8" t="s">
        <v>14</v>
      </c>
      <c r="H26" s="9">
        <f aca="true" t="shared" si="3" ref="H26:J27">+H27</f>
        <v>4034.5</v>
      </c>
      <c r="I26" s="9">
        <f t="shared" si="3"/>
        <v>50.9</v>
      </c>
      <c r="J26" s="9">
        <f t="shared" si="3"/>
        <v>0</v>
      </c>
      <c r="K26" s="9">
        <f t="shared" si="0"/>
        <v>0</v>
      </c>
    </row>
    <row r="27" spans="1:11" ht="12">
      <c r="A27" s="7" t="s">
        <v>611</v>
      </c>
      <c r="B27" s="16" t="s">
        <v>26</v>
      </c>
      <c r="C27" s="8" t="s">
        <v>13</v>
      </c>
      <c r="D27" s="8" t="s">
        <v>386</v>
      </c>
      <c r="E27" s="8" t="s">
        <v>384</v>
      </c>
      <c r="F27" s="8" t="s">
        <v>27</v>
      </c>
      <c r="G27" s="8" t="s">
        <v>14</v>
      </c>
      <c r="H27" s="9">
        <f t="shared" si="3"/>
        <v>4034.5</v>
      </c>
      <c r="I27" s="9">
        <f t="shared" si="3"/>
        <v>50.9</v>
      </c>
      <c r="J27" s="9">
        <f t="shared" si="3"/>
        <v>0</v>
      </c>
      <c r="K27" s="9">
        <f t="shared" si="0"/>
        <v>0</v>
      </c>
    </row>
    <row r="28" spans="1:11" ht="12">
      <c r="A28" s="7" t="s">
        <v>612</v>
      </c>
      <c r="B28" s="16" t="s">
        <v>28</v>
      </c>
      <c r="C28" s="8" t="s">
        <v>13</v>
      </c>
      <c r="D28" s="8" t="s">
        <v>386</v>
      </c>
      <c r="E28" s="8" t="s">
        <v>384</v>
      </c>
      <c r="F28" s="8" t="s">
        <v>27</v>
      </c>
      <c r="G28" s="8" t="s">
        <v>29</v>
      </c>
      <c r="H28" s="9">
        <v>4034.5</v>
      </c>
      <c r="I28" s="9">
        <v>50.9</v>
      </c>
      <c r="J28" s="9"/>
      <c r="K28" s="9">
        <f t="shared" si="0"/>
        <v>0</v>
      </c>
    </row>
    <row r="29" spans="1:11" ht="12">
      <c r="A29" s="7" t="s">
        <v>613</v>
      </c>
      <c r="B29" s="16" t="s">
        <v>30</v>
      </c>
      <c r="C29" s="8" t="s">
        <v>13</v>
      </c>
      <c r="D29" s="8" t="s">
        <v>386</v>
      </c>
      <c r="E29" s="8" t="s">
        <v>393</v>
      </c>
      <c r="F29" s="8" t="s">
        <v>14</v>
      </c>
      <c r="G29" s="8" t="s">
        <v>14</v>
      </c>
      <c r="H29" s="9">
        <f>+H30+H32+H34+H36+H38+H40</f>
        <v>278.2</v>
      </c>
      <c r="I29" s="9">
        <f>+I30+I32+I34+I36+I38+I40</f>
        <v>1369.5</v>
      </c>
      <c r="J29" s="9">
        <f>+J30+J32+J34+J36+J38+J40</f>
        <v>1008.9000000000001</v>
      </c>
      <c r="K29" s="9">
        <f t="shared" si="0"/>
        <v>73.66922234392115</v>
      </c>
    </row>
    <row r="30" spans="1:11" ht="24">
      <c r="A30" s="7" t="s">
        <v>614</v>
      </c>
      <c r="B30" s="16" t="s">
        <v>72</v>
      </c>
      <c r="C30" s="8" t="s">
        <v>13</v>
      </c>
      <c r="D30" s="8" t="s">
        <v>386</v>
      </c>
      <c r="E30" s="8" t="s">
        <v>393</v>
      </c>
      <c r="F30" s="8" t="s">
        <v>73</v>
      </c>
      <c r="G30" s="8" t="s">
        <v>14</v>
      </c>
      <c r="H30" s="9">
        <f>+H31</f>
        <v>0</v>
      </c>
      <c r="I30" s="9">
        <f>+I31</f>
        <v>302</v>
      </c>
      <c r="J30" s="9">
        <f>+J31</f>
        <v>302</v>
      </c>
      <c r="K30" s="9">
        <f t="shared" si="0"/>
        <v>100</v>
      </c>
    </row>
    <row r="31" spans="1:11" ht="12">
      <c r="A31" s="7" t="s">
        <v>615</v>
      </c>
      <c r="B31" s="16" t="s">
        <v>28</v>
      </c>
      <c r="C31" s="8" t="s">
        <v>13</v>
      </c>
      <c r="D31" s="8" t="s">
        <v>386</v>
      </c>
      <c r="E31" s="8" t="s">
        <v>393</v>
      </c>
      <c r="F31" s="8" t="s">
        <v>73</v>
      </c>
      <c r="G31" s="8" t="s">
        <v>29</v>
      </c>
      <c r="H31" s="9"/>
      <c r="I31" s="9">
        <v>302</v>
      </c>
      <c r="J31" s="9">
        <v>302</v>
      </c>
      <c r="K31" s="9">
        <f t="shared" si="0"/>
        <v>100</v>
      </c>
    </row>
    <row r="32" spans="1:11" ht="36">
      <c r="A32" s="7" t="s">
        <v>616</v>
      </c>
      <c r="B32" s="16" t="s">
        <v>394</v>
      </c>
      <c r="C32" s="8" t="s">
        <v>13</v>
      </c>
      <c r="D32" s="8" t="s">
        <v>386</v>
      </c>
      <c r="E32" s="8" t="s">
        <v>393</v>
      </c>
      <c r="F32" s="8" t="s">
        <v>395</v>
      </c>
      <c r="G32" s="8" t="s">
        <v>14</v>
      </c>
      <c r="H32" s="9">
        <f>+H33</f>
        <v>0</v>
      </c>
      <c r="I32" s="9">
        <f>+I33</f>
        <v>352.8</v>
      </c>
      <c r="J32" s="9">
        <f>+J33</f>
        <v>60</v>
      </c>
      <c r="K32" s="9">
        <f t="shared" si="0"/>
        <v>17.006802721088434</v>
      </c>
    </row>
    <row r="33" spans="1:11" ht="24">
      <c r="A33" s="7" t="s">
        <v>617</v>
      </c>
      <c r="B33" s="16" t="s">
        <v>18</v>
      </c>
      <c r="C33" s="8" t="s">
        <v>13</v>
      </c>
      <c r="D33" s="8" t="s">
        <v>386</v>
      </c>
      <c r="E33" s="8" t="s">
        <v>393</v>
      </c>
      <c r="F33" s="8" t="s">
        <v>395</v>
      </c>
      <c r="G33" s="8" t="s">
        <v>19</v>
      </c>
      <c r="H33" s="9"/>
      <c r="I33" s="9">
        <v>352.8</v>
      </c>
      <c r="J33" s="9">
        <v>60</v>
      </c>
      <c r="K33" s="9">
        <f t="shared" si="0"/>
        <v>17.006802721088434</v>
      </c>
    </row>
    <row r="34" spans="1:11" ht="48">
      <c r="A34" s="7" t="s">
        <v>618</v>
      </c>
      <c r="B34" s="16" t="s">
        <v>396</v>
      </c>
      <c r="C34" s="8" t="s">
        <v>13</v>
      </c>
      <c r="D34" s="8" t="s">
        <v>386</v>
      </c>
      <c r="E34" s="8" t="s">
        <v>393</v>
      </c>
      <c r="F34" s="8" t="s">
        <v>397</v>
      </c>
      <c r="G34" s="8" t="s">
        <v>14</v>
      </c>
      <c r="H34" s="9">
        <f>+H35</f>
        <v>0</v>
      </c>
      <c r="I34" s="9">
        <f>+I35</f>
        <v>134.1</v>
      </c>
      <c r="J34" s="9">
        <f>+J35</f>
        <v>134.1</v>
      </c>
      <c r="K34" s="9">
        <f t="shared" si="0"/>
        <v>100</v>
      </c>
    </row>
    <row r="35" spans="1:11" ht="24">
      <c r="A35" s="7" t="s">
        <v>619</v>
      </c>
      <c r="B35" s="16" t="s">
        <v>18</v>
      </c>
      <c r="C35" s="8" t="s">
        <v>13</v>
      </c>
      <c r="D35" s="8" t="s">
        <v>386</v>
      </c>
      <c r="E35" s="8" t="s">
        <v>393</v>
      </c>
      <c r="F35" s="8" t="s">
        <v>397</v>
      </c>
      <c r="G35" s="8" t="s">
        <v>19</v>
      </c>
      <c r="H35" s="9"/>
      <c r="I35" s="9">
        <v>134.1</v>
      </c>
      <c r="J35" s="9">
        <v>134.1</v>
      </c>
      <c r="K35" s="9">
        <f t="shared" si="0"/>
        <v>100</v>
      </c>
    </row>
    <row r="36" spans="1:11" ht="60">
      <c r="A36" s="7" t="s">
        <v>620</v>
      </c>
      <c r="B36" s="16" t="s">
        <v>398</v>
      </c>
      <c r="C36" s="8" t="s">
        <v>13</v>
      </c>
      <c r="D36" s="8" t="s">
        <v>386</v>
      </c>
      <c r="E36" s="8" t="s">
        <v>393</v>
      </c>
      <c r="F36" s="8" t="s">
        <v>201</v>
      </c>
      <c r="G36" s="8" t="s">
        <v>14</v>
      </c>
      <c r="H36" s="9">
        <f>+H37</f>
        <v>0</v>
      </c>
      <c r="I36" s="9">
        <f>+I37</f>
        <v>0.4</v>
      </c>
      <c r="J36" s="9">
        <f>+J37</f>
        <v>0.1</v>
      </c>
      <c r="K36" s="9">
        <f t="shared" si="0"/>
        <v>25</v>
      </c>
    </row>
    <row r="37" spans="1:11" ht="24">
      <c r="A37" s="7" t="s">
        <v>621</v>
      </c>
      <c r="B37" s="16" t="s">
        <v>18</v>
      </c>
      <c r="C37" s="8" t="s">
        <v>13</v>
      </c>
      <c r="D37" s="8" t="s">
        <v>386</v>
      </c>
      <c r="E37" s="8" t="s">
        <v>393</v>
      </c>
      <c r="F37" s="8" t="s">
        <v>201</v>
      </c>
      <c r="G37" s="8" t="s">
        <v>19</v>
      </c>
      <c r="H37" s="9"/>
      <c r="I37" s="9">
        <v>0.4</v>
      </c>
      <c r="J37" s="9">
        <v>0.1</v>
      </c>
      <c r="K37" s="9">
        <f t="shared" si="0"/>
        <v>25</v>
      </c>
    </row>
    <row r="38" spans="1:11" ht="24">
      <c r="A38" s="7" t="s">
        <v>622</v>
      </c>
      <c r="B38" s="16" t="s">
        <v>31</v>
      </c>
      <c r="C38" s="8" t="s">
        <v>13</v>
      </c>
      <c r="D38" s="8" t="s">
        <v>386</v>
      </c>
      <c r="E38" s="8" t="s">
        <v>393</v>
      </c>
      <c r="F38" s="8" t="s">
        <v>32</v>
      </c>
      <c r="G38" s="8" t="s">
        <v>14</v>
      </c>
      <c r="H38" s="9">
        <f>+H39</f>
        <v>180.4</v>
      </c>
      <c r="I38" s="9">
        <f>+I39</f>
        <v>180.4</v>
      </c>
      <c r="J38" s="9">
        <f>+J39</f>
        <v>180.4</v>
      </c>
      <c r="K38" s="9">
        <f t="shared" si="0"/>
        <v>100</v>
      </c>
    </row>
    <row r="39" spans="1:11" ht="24">
      <c r="A39" s="7" t="s">
        <v>623</v>
      </c>
      <c r="B39" s="16" t="s">
        <v>18</v>
      </c>
      <c r="C39" s="8" t="s">
        <v>13</v>
      </c>
      <c r="D39" s="8" t="s">
        <v>386</v>
      </c>
      <c r="E39" s="8" t="s">
        <v>393</v>
      </c>
      <c r="F39" s="8" t="s">
        <v>32</v>
      </c>
      <c r="G39" s="8" t="s">
        <v>19</v>
      </c>
      <c r="H39" s="9">
        <v>180.4</v>
      </c>
      <c r="I39" s="9">
        <v>180.4</v>
      </c>
      <c r="J39" s="9">
        <v>180.4</v>
      </c>
      <c r="K39" s="9">
        <f t="shared" si="0"/>
        <v>100</v>
      </c>
    </row>
    <row r="40" spans="1:11" ht="36">
      <c r="A40" s="7" t="s">
        <v>624</v>
      </c>
      <c r="B40" s="16" t="s">
        <v>33</v>
      </c>
      <c r="C40" s="8" t="s">
        <v>13</v>
      </c>
      <c r="D40" s="8" t="s">
        <v>386</v>
      </c>
      <c r="E40" s="8" t="s">
        <v>393</v>
      </c>
      <c r="F40" s="8" t="s">
        <v>34</v>
      </c>
      <c r="G40" s="8" t="s">
        <v>14</v>
      </c>
      <c r="H40" s="9">
        <f>+H41</f>
        <v>97.8</v>
      </c>
      <c r="I40" s="9">
        <f>+I41</f>
        <v>399.8</v>
      </c>
      <c r="J40" s="9">
        <f>+J41</f>
        <v>332.3</v>
      </c>
      <c r="K40" s="9">
        <f t="shared" si="0"/>
        <v>83.11655827913957</v>
      </c>
    </row>
    <row r="41" spans="1:11" ht="24">
      <c r="A41" s="7" t="s">
        <v>625</v>
      </c>
      <c r="B41" s="16" t="s">
        <v>18</v>
      </c>
      <c r="C41" s="8" t="s">
        <v>13</v>
      </c>
      <c r="D41" s="8" t="s">
        <v>386</v>
      </c>
      <c r="E41" s="8" t="s">
        <v>393</v>
      </c>
      <c r="F41" s="8" t="s">
        <v>34</v>
      </c>
      <c r="G41" s="8" t="s">
        <v>19</v>
      </c>
      <c r="H41" s="9">
        <v>97.8</v>
      </c>
      <c r="I41" s="9">
        <v>399.8</v>
      </c>
      <c r="J41" s="9">
        <v>332.3</v>
      </c>
      <c r="K41" s="9">
        <f t="shared" si="0"/>
        <v>83.11655827913957</v>
      </c>
    </row>
    <row r="42" spans="1:11" ht="36">
      <c r="A42" s="7" t="s">
        <v>626</v>
      </c>
      <c r="B42" s="16" t="s">
        <v>399</v>
      </c>
      <c r="C42" s="8" t="s">
        <v>13</v>
      </c>
      <c r="D42" s="8" t="s">
        <v>400</v>
      </c>
      <c r="E42" s="8" t="s">
        <v>14</v>
      </c>
      <c r="F42" s="8" t="s">
        <v>14</v>
      </c>
      <c r="G42" s="8" t="s">
        <v>14</v>
      </c>
      <c r="H42" s="9">
        <f aca="true" t="shared" si="4" ref="H42:J44">+H43</f>
        <v>1065.9</v>
      </c>
      <c r="I42" s="9">
        <f t="shared" si="4"/>
        <v>1065.9</v>
      </c>
      <c r="J42" s="9">
        <f t="shared" si="4"/>
        <v>1065.9</v>
      </c>
      <c r="K42" s="9">
        <f t="shared" si="0"/>
        <v>100</v>
      </c>
    </row>
    <row r="43" spans="1:11" ht="36">
      <c r="A43" s="7" t="s">
        <v>627</v>
      </c>
      <c r="B43" s="16" t="s">
        <v>35</v>
      </c>
      <c r="C43" s="8" t="s">
        <v>13</v>
      </c>
      <c r="D43" s="8" t="s">
        <v>400</v>
      </c>
      <c r="E43" s="8" t="s">
        <v>401</v>
      </c>
      <c r="F43" s="8" t="s">
        <v>14</v>
      </c>
      <c r="G43" s="8" t="s">
        <v>14</v>
      </c>
      <c r="H43" s="9">
        <f t="shared" si="4"/>
        <v>1065.9</v>
      </c>
      <c r="I43" s="9">
        <f t="shared" si="4"/>
        <v>1065.9</v>
      </c>
      <c r="J43" s="9">
        <f t="shared" si="4"/>
        <v>1065.9</v>
      </c>
      <c r="K43" s="9">
        <f t="shared" si="0"/>
        <v>100</v>
      </c>
    </row>
    <row r="44" spans="1:11" ht="12">
      <c r="A44" s="7" t="s">
        <v>628</v>
      </c>
      <c r="B44" s="16" t="s">
        <v>36</v>
      </c>
      <c r="C44" s="8" t="s">
        <v>13</v>
      </c>
      <c r="D44" s="8" t="s">
        <v>400</v>
      </c>
      <c r="E44" s="8" t="s">
        <v>401</v>
      </c>
      <c r="F44" s="8" t="s">
        <v>37</v>
      </c>
      <c r="G44" s="8" t="s">
        <v>14</v>
      </c>
      <c r="H44" s="9">
        <f t="shared" si="4"/>
        <v>1065.9</v>
      </c>
      <c r="I44" s="9">
        <f t="shared" si="4"/>
        <v>1065.9</v>
      </c>
      <c r="J44" s="9">
        <f t="shared" si="4"/>
        <v>1065.9</v>
      </c>
      <c r="K44" s="9">
        <f t="shared" si="0"/>
        <v>100</v>
      </c>
    </row>
    <row r="45" spans="1:11" ht="24">
      <c r="A45" s="7" t="s">
        <v>629</v>
      </c>
      <c r="B45" s="16" t="s">
        <v>18</v>
      </c>
      <c r="C45" s="8" t="s">
        <v>13</v>
      </c>
      <c r="D45" s="8" t="s">
        <v>400</v>
      </c>
      <c r="E45" s="8" t="s">
        <v>401</v>
      </c>
      <c r="F45" s="8" t="s">
        <v>37</v>
      </c>
      <c r="G45" s="8" t="s">
        <v>19</v>
      </c>
      <c r="H45" s="9">
        <v>1065.9</v>
      </c>
      <c r="I45" s="9">
        <v>1065.9</v>
      </c>
      <c r="J45" s="9">
        <v>1065.9</v>
      </c>
      <c r="K45" s="9">
        <f t="shared" si="0"/>
        <v>100</v>
      </c>
    </row>
    <row r="46" spans="1:11" ht="12">
      <c r="A46" s="7" t="s">
        <v>630</v>
      </c>
      <c r="B46" s="16" t="s">
        <v>402</v>
      </c>
      <c r="C46" s="8" t="s">
        <v>13</v>
      </c>
      <c r="D46" s="8" t="s">
        <v>388</v>
      </c>
      <c r="E46" s="8" t="s">
        <v>14</v>
      </c>
      <c r="F46" s="8" t="s">
        <v>14</v>
      </c>
      <c r="G46" s="8" t="s">
        <v>14</v>
      </c>
      <c r="H46" s="9">
        <f>+H47+H50</f>
        <v>8846</v>
      </c>
      <c r="I46" s="9">
        <f>+I47+I50</f>
        <v>13838</v>
      </c>
      <c r="J46" s="9">
        <f>+J47+J50</f>
        <v>13815.8</v>
      </c>
      <c r="K46" s="9">
        <f t="shared" si="0"/>
        <v>99.83957219251336</v>
      </c>
    </row>
    <row r="47" spans="1:11" ht="12">
      <c r="A47" s="7" t="s">
        <v>631</v>
      </c>
      <c r="B47" s="16" t="s">
        <v>38</v>
      </c>
      <c r="C47" s="8" t="s">
        <v>13</v>
      </c>
      <c r="D47" s="8" t="s">
        <v>388</v>
      </c>
      <c r="E47" s="8" t="s">
        <v>403</v>
      </c>
      <c r="F47" s="8" t="s">
        <v>14</v>
      </c>
      <c r="G47" s="8" t="s">
        <v>14</v>
      </c>
      <c r="H47" s="9">
        <f aca="true" t="shared" si="5" ref="H47:J48">+H48</f>
        <v>8146</v>
      </c>
      <c r="I47" s="9">
        <f t="shared" si="5"/>
        <v>8146</v>
      </c>
      <c r="J47" s="9">
        <f t="shared" si="5"/>
        <v>8123.8</v>
      </c>
      <c r="K47" s="9">
        <f t="shared" si="0"/>
        <v>99.72747360667813</v>
      </c>
    </row>
    <row r="48" spans="1:11" ht="24">
      <c r="A48" s="7" t="s">
        <v>632</v>
      </c>
      <c r="B48" s="16" t="s">
        <v>39</v>
      </c>
      <c r="C48" s="8" t="s">
        <v>13</v>
      </c>
      <c r="D48" s="8" t="s">
        <v>388</v>
      </c>
      <c r="E48" s="8" t="s">
        <v>403</v>
      </c>
      <c r="F48" s="8" t="s">
        <v>40</v>
      </c>
      <c r="G48" s="8" t="s">
        <v>14</v>
      </c>
      <c r="H48" s="9">
        <f t="shared" si="5"/>
        <v>8146</v>
      </c>
      <c r="I48" s="9">
        <f t="shared" si="5"/>
        <v>8146</v>
      </c>
      <c r="J48" s="9">
        <f t="shared" si="5"/>
        <v>8123.8</v>
      </c>
      <c r="K48" s="9">
        <f t="shared" si="0"/>
        <v>99.72747360667813</v>
      </c>
    </row>
    <row r="49" spans="1:11" ht="12">
      <c r="A49" s="7" t="s">
        <v>633</v>
      </c>
      <c r="B49" s="16" t="s">
        <v>41</v>
      </c>
      <c r="C49" s="8" t="s">
        <v>13</v>
      </c>
      <c r="D49" s="8" t="s">
        <v>388</v>
      </c>
      <c r="E49" s="8" t="s">
        <v>403</v>
      </c>
      <c r="F49" s="8" t="s">
        <v>40</v>
      </c>
      <c r="G49" s="8" t="s">
        <v>42</v>
      </c>
      <c r="H49" s="9">
        <v>8146</v>
      </c>
      <c r="I49" s="9">
        <v>8146</v>
      </c>
      <c r="J49" s="9">
        <v>8123.8</v>
      </c>
      <c r="K49" s="9">
        <f t="shared" si="0"/>
        <v>99.72747360667813</v>
      </c>
    </row>
    <row r="50" spans="1:11" ht="24">
      <c r="A50" s="7" t="s">
        <v>634</v>
      </c>
      <c r="B50" s="16" t="s">
        <v>43</v>
      </c>
      <c r="C50" s="8" t="s">
        <v>13</v>
      </c>
      <c r="D50" s="8" t="s">
        <v>388</v>
      </c>
      <c r="E50" s="8" t="s">
        <v>404</v>
      </c>
      <c r="F50" s="8" t="s">
        <v>14</v>
      </c>
      <c r="G50" s="8" t="s">
        <v>14</v>
      </c>
      <c r="H50" s="9">
        <f>+H51+H53+H55</f>
        <v>700</v>
      </c>
      <c r="I50" s="9">
        <f>+I51+I53+I55</f>
        <v>5692</v>
      </c>
      <c r="J50" s="9">
        <f>+J51+J53+J55</f>
        <v>5692</v>
      </c>
      <c r="K50" s="9">
        <f t="shared" si="0"/>
        <v>100</v>
      </c>
    </row>
    <row r="51" spans="1:11" ht="48">
      <c r="A51" s="7" t="s">
        <v>635</v>
      </c>
      <c r="B51" s="16" t="s">
        <v>405</v>
      </c>
      <c r="C51" s="8" t="s">
        <v>13</v>
      </c>
      <c r="D51" s="8" t="s">
        <v>388</v>
      </c>
      <c r="E51" s="8" t="s">
        <v>404</v>
      </c>
      <c r="F51" s="8" t="s">
        <v>406</v>
      </c>
      <c r="G51" s="8" t="s">
        <v>14</v>
      </c>
      <c r="H51" s="9">
        <f>+H52</f>
        <v>0</v>
      </c>
      <c r="I51" s="9">
        <f>+I52</f>
        <v>1692</v>
      </c>
      <c r="J51" s="9">
        <f>+J52</f>
        <v>1692</v>
      </c>
      <c r="K51" s="9">
        <f t="shared" si="0"/>
        <v>100</v>
      </c>
    </row>
    <row r="52" spans="1:11" ht="12">
      <c r="A52" s="7" t="s">
        <v>636</v>
      </c>
      <c r="B52" s="16" t="s">
        <v>41</v>
      </c>
      <c r="C52" s="8" t="s">
        <v>13</v>
      </c>
      <c r="D52" s="8" t="s">
        <v>388</v>
      </c>
      <c r="E52" s="8" t="s">
        <v>404</v>
      </c>
      <c r="F52" s="8" t="s">
        <v>406</v>
      </c>
      <c r="G52" s="8" t="s">
        <v>42</v>
      </c>
      <c r="H52" s="9"/>
      <c r="I52" s="9">
        <v>1692</v>
      </c>
      <c r="J52" s="9">
        <v>1692</v>
      </c>
      <c r="K52" s="9">
        <f t="shared" si="0"/>
        <v>100</v>
      </c>
    </row>
    <row r="53" spans="1:11" ht="48">
      <c r="A53" s="7" t="s">
        <v>637</v>
      </c>
      <c r="B53" s="16" t="s">
        <v>407</v>
      </c>
      <c r="C53" s="8" t="s">
        <v>13</v>
      </c>
      <c r="D53" s="8" t="s">
        <v>388</v>
      </c>
      <c r="E53" s="8" t="s">
        <v>404</v>
      </c>
      <c r="F53" s="8" t="s">
        <v>408</v>
      </c>
      <c r="G53" s="8" t="s">
        <v>14</v>
      </c>
      <c r="H53" s="9">
        <f>+H54</f>
        <v>0</v>
      </c>
      <c r="I53" s="9">
        <f>+I54</f>
        <v>3300</v>
      </c>
      <c r="J53" s="9">
        <f>+J54</f>
        <v>3300</v>
      </c>
      <c r="K53" s="9">
        <f t="shared" si="0"/>
        <v>100</v>
      </c>
    </row>
    <row r="54" spans="1:11" ht="12">
      <c r="A54" s="7" t="s">
        <v>638</v>
      </c>
      <c r="B54" s="16" t="s">
        <v>41</v>
      </c>
      <c r="C54" s="8" t="s">
        <v>13</v>
      </c>
      <c r="D54" s="8" t="s">
        <v>388</v>
      </c>
      <c r="E54" s="8" t="s">
        <v>404</v>
      </c>
      <c r="F54" s="8" t="s">
        <v>408</v>
      </c>
      <c r="G54" s="8" t="s">
        <v>42</v>
      </c>
      <c r="H54" s="9"/>
      <c r="I54" s="9">
        <v>3300</v>
      </c>
      <c r="J54" s="9">
        <v>3300</v>
      </c>
      <c r="K54" s="9">
        <f t="shared" si="0"/>
        <v>100</v>
      </c>
    </row>
    <row r="55" spans="1:11" ht="36">
      <c r="A55" s="7" t="s">
        <v>639</v>
      </c>
      <c r="B55" s="16" t="s">
        <v>44</v>
      </c>
      <c r="C55" s="8" t="s">
        <v>13</v>
      </c>
      <c r="D55" s="8" t="s">
        <v>388</v>
      </c>
      <c r="E55" s="8" t="s">
        <v>404</v>
      </c>
      <c r="F55" s="8" t="s">
        <v>45</v>
      </c>
      <c r="G55" s="8" t="s">
        <v>14</v>
      </c>
      <c r="H55" s="9">
        <f>+H56</f>
        <v>700</v>
      </c>
      <c r="I55" s="9">
        <f>+I56</f>
        <v>700</v>
      </c>
      <c r="J55" s="9">
        <f>+J56</f>
        <v>700</v>
      </c>
      <c r="K55" s="9">
        <f t="shared" si="0"/>
        <v>100</v>
      </c>
    </row>
    <row r="56" spans="1:11" ht="24">
      <c r="A56" s="7" t="s">
        <v>640</v>
      </c>
      <c r="B56" s="16" t="s">
        <v>18</v>
      </c>
      <c r="C56" s="8" t="s">
        <v>13</v>
      </c>
      <c r="D56" s="8" t="s">
        <v>388</v>
      </c>
      <c r="E56" s="8" t="s">
        <v>404</v>
      </c>
      <c r="F56" s="8" t="s">
        <v>45</v>
      </c>
      <c r="G56" s="8" t="s">
        <v>19</v>
      </c>
      <c r="H56" s="9">
        <v>700</v>
      </c>
      <c r="I56" s="9">
        <v>700</v>
      </c>
      <c r="J56" s="9">
        <v>700</v>
      </c>
      <c r="K56" s="9">
        <f t="shared" si="0"/>
        <v>100</v>
      </c>
    </row>
    <row r="57" spans="1:11" ht="24">
      <c r="A57" s="7" t="s">
        <v>641</v>
      </c>
      <c r="B57" s="16" t="s">
        <v>409</v>
      </c>
      <c r="C57" s="8" t="s">
        <v>13</v>
      </c>
      <c r="D57" s="8" t="s">
        <v>390</v>
      </c>
      <c r="E57" s="8" t="s">
        <v>14</v>
      </c>
      <c r="F57" s="8" t="s">
        <v>14</v>
      </c>
      <c r="G57" s="8" t="s">
        <v>14</v>
      </c>
      <c r="H57" s="9">
        <f>+H58+H61</f>
        <v>1045.4</v>
      </c>
      <c r="I57" s="9">
        <f>+I58+I61</f>
        <v>1792.3999999999999</v>
      </c>
      <c r="J57" s="9">
        <f>+J58+J61</f>
        <v>1792.3999999999999</v>
      </c>
      <c r="K57" s="9">
        <f t="shared" si="0"/>
        <v>100</v>
      </c>
    </row>
    <row r="58" spans="1:11" ht="12">
      <c r="A58" s="7" t="s">
        <v>642</v>
      </c>
      <c r="B58" s="16" t="s">
        <v>204</v>
      </c>
      <c r="C58" s="8" t="s">
        <v>13</v>
      </c>
      <c r="D58" s="8" t="s">
        <v>390</v>
      </c>
      <c r="E58" s="8" t="s">
        <v>387</v>
      </c>
      <c r="F58" s="8" t="s">
        <v>14</v>
      </c>
      <c r="G58" s="8" t="s">
        <v>14</v>
      </c>
      <c r="H58" s="9">
        <f aca="true" t="shared" si="6" ref="H58:J59">+H59</f>
        <v>0</v>
      </c>
      <c r="I58" s="9">
        <f t="shared" si="6"/>
        <v>346.8</v>
      </c>
      <c r="J58" s="9">
        <f t="shared" si="6"/>
        <v>346.8</v>
      </c>
      <c r="K58" s="9">
        <f t="shared" si="0"/>
        <v>100</v>
      </c>
    </row>
    <row r="59" spans="1:11" ht="24">
      <c r="A59" s="7" t="s">
        <v>643</v>
      </c>
      <c r="B59" s="16" t="s">
        <v>205</v>
      </c>
      <c r="C59" s="8" t="s">
        <v>13</v>
      </c>
      <c r="D59" s="8" t="s">
        <v>390</v>
      </c>
      <c r="E59" s="8" t="s">
        <v>387</v>
      </c>
      <c r="F59" s="8" t="s">
        <v>206</v>
      </c>
      <c r="G59" s="8" t="s">
        <v>14</v>
      </c>
      <c r="H59" s="9">
        <f t="shared" si="6"/>
        <v>0</v>
      </c>
      <c r="I59" s="9">
        <f t="shared" si="6"/>
        <v>346.8</v>
      </c>
      <c r="J59" s="9">
        <f t="shared" si="6"/>
        <v>346.8</v>
      </c>
      <c r="K59" s="9">
        <f t="shared" si="0"/>
        <v>100</v>
      </c>
    </row>
    <row r="60" spans="1:11" ht="24">
      <c r="A60" s="7" t="s">
        <v>644</v>
      </c>
      <c r="B60" s="16" t="s">
        <v>18</v>
      </c>
      <c r="C60" s="8" t="s">
        <v>13</v>
      </c>
      <c r="D60" s="8" t="s">
        <v>390</v>
      </c>
      <c r="E60" s="8" t="s">
        <v>387</v>
      </c>
      <c r="F60" s="8" t="s">
        <v>206</v>
      </c>
      <c r="G60" s="8" t="s">
        <v>19</v>
      </c>
      <c r="H60" s="9"/>
      <c r="I60" s="9">
        <v>346.8</v>
      </c>
      <c r="J60" s="9">
        <v>346.8</v>
      </c>
      <c r="K60" s="9">
        <f t="shared" si="0"/>
        <v>100</v>
      </c>
    </row>
    <row r="61" spans="1:11" ht="24">
      <c r="A61" s="7" t="s">
        <v>645</v>
      </c>
      <c r="B61" s="16" t="s">
        <v>46</v>
      </c>
      <c r="C61" s="8" t="s">
        <v>13</v>
      </c>
      <c r="D61" s="8" t="s">
        <v>390</v>
      </c>
      <c r="E61" s="8" t="s">
        <v>390</v>
      </c>
      <c r="F61" s="8" t="s">
        <v>14</v>
      </c>
      <c r="G61" s="8" t="s">
        <v>14</v>
      </c>
      <c r="H61" s="9">
        <f aca="true" t="shared" si="7" ref="H61:J62">+H62</f>
        <v>1045.4</v>
      </c>
      <c r="I61" s="9">
        <f>+I62+I64</f>
        <v>1445.6</v>
      </c>
      <c r="J61" s="9">
        <f>+J62+J64</f>
        <v>1445.6</v>
      </c>
      <c r="K61" s="9">
        <f t="shared" si="0"/>
        <v>100</v>
      </c>
    </row>
    <row r="62" spans="1:11" ht="24">
      <c r="A62" s="7" t="s">
        <v>646</v>
      </c>
      <c r="B62" s="16" t="s">
        <v>47</v>
      </c>
      <c r="C62" s="8" t="s">
        <v>13</v>
      </c>
      <c r="D62" s="8" t="s">
        <v>390</v>
      </c>
      <c r="E62" s="8" t="s">
        <v>390</v>
      </c>
      <c r="F62" s="8" t="s">
        <v>48</v>
      </c>
      <c r="G62" s="8" t="s">
        <v>14</v>
      </c>
      <c r="H62" s="9">
        <f t="shared" si="7"/>
        <v>1045.4</v>
      </c>
      <c r="I62" s="9">
        <f t="shared" si="7"/>
        <v>1407.6</v>
      </c>
      <c r="J62" s="9">
        <f t="shared" si="7"/>
        <v>1407.6</v>
      </c>
      <c r="K62" s="9">
        <f t="shared" si="0"/>
        <v>100</v>
      </c>
    </row>
    <row r="63" spans="1:11" ht="12">
      <c r="A63" s="7" t="s">
        <v>647</v>
      </c>
      <c r="B63" s="16" t="s">
        <v>49</v>
      </c>
      <c r="C63" s="8" t="s">
        <v>13</v>
      </c>
      <c r="D63" s="8" t="s">
        <v>390</v>
      </c>
      <c r="E63" s="8" t="s">
        <v>390</v>
      </c>
      <c r="F63" s="8" t="s">
        <v>48</v>
      </c>
      <c r="G63" s="8" t="s">
        <v>50</v>
      </c>
      <c r="H63" s="9">
        <v>1045.4</v>
      </c>
      <c r="I63" s="9">
        <v>1407.6</v>
      </c>
      <c r="J63" s="9">
        <v>1407.6</v>
      </c>
      <c r="K63" s="9">
        <f t="shared" si="0"/>
        <v>100</v>
      </c>
    </row>
    <row r="64" spans="1:11" ht="24">
      <c r="A64" s="7" t="s">
        <v>648</v>
      </c>
      <c r="B64" s="16" t="s">
        <v>410</v>
      </c>
      <c r="C64" s="8" t="s">
        <v>13</v>
      </c>
      <c r="D64" s="8" t="s">
        <v>390</v>
      </c>
      <c r="E64" s="8" t="s">
        <v>390</v>
      </c>
      <c r="F64" s="8" t="s">
        <v>411</v>
      </c>
      <c r="G64" s="8" t="s">
        <v>14</v>
      </c>
      <c r="H64" s="9">
        <f>+H65</f>
        <v>0</v>
      </c>
      <c r="I64" s="9">
        <f>+I65</f>
        <v>38</v>
      </c>
      <c r="J64" s="9">
        <f>+J65</f>
        <v>38</v>
      </c>
      <c r="K64" s="9">
        <f t="shared" si="0"/>
        <v>100</v>
      </c>
    </row>
    <row r="65" spans="1:11" ht="12">
      <c r="A65" s="7" t="s">
        <v>649</v>
      </c>
      <c r="B65" s="16" t="s">
        <v>49</v>
      </c>
      <c r="C65" s="8" t="s">
        <v>13</v>
      </c>
      <c r="D65" s="8" t="s">
        <v>390</v>
      </c>
      <c r="E65" s="8" t="s">
        <v>390</v>
      </c>
      <c r="F65" s="8" t="s">
        <v>411</v>
      </c>
      <c r="G65" s="8" t="s">
        <v>50</v>
      </c>
      <c r="H65" s="9"/>
      <c r="I65" s="9">
        <v>38</v>
      </c>
      <c r="J65" s="9">
        <v>38</v>
      </c>
      <c r="K65" s="9">
        <f t="shared" si="0"/>
        <v>100</v>
      </c>
    </row>
    <row r="66" spans="1:11" ht="12">
      <c r="A66" s="7" t="s">
        <v>650</v>
      </c>
      <c r="B66" s="16" t="s">
        <v>412</v>
      </c>
      <c r="C66" s="8" t="s">
        <v>13</v>
      </c>
      <c r="D66" s="8" t="s">
        <v>413</v>
      </c>
      <c r="E66" s="8" t="s">
        <v>14</v>
      </c>
      <c r="F66" s="8" t="s">
        <v>14</v>
      </c>
      <c r="G66" s="8" t="s">
        <v>14</v>
      </c>
      <c r="H66" s="9">
        <f aca="true" t="shared" si="8" ref="H66:J68">+H67</f>
        <v>0</v>
      </c>
      <c r="I66" s="9">
        <f t="shared" si="8"/>
        <v>40</v>
      </c>
      <c r="J66" s="9">
        <f t="shared" si="8"/>
        <v>40</v>
      </c>
      <c r="K66" s="9">
        <f t="shared" si="0"/>
        <v>100</v>
      </c>
    </row>
    <row r="67" spans="1:11" ht="12">
      <c r="A67" s="7" t="s">
        <v>651</v>
      </c>
      <c r="B67" s="16" t="s">
        <v>91</v>
      </c>
      <c r="C67" s="8" t="s">
        <v>13</v>
      </c>
      <c r="D67" s="8" t="s">
        <v>413</v>
      </c>
      <c r="E67" s="8" t="s">
        <v>413</v>
      </c>
      <c r="F67" s="8" t="s">
        <v>14</v>
      </c>
      <c r="G67" s="8" t="s">
        <v>14</v>
      </c>
      <c r="H67" s="9">
        <f t="shared" si="8"/>
        <v>0</v>
      </c>
      <c r="I67" s="9">
        <f t="shared" si="8"/>
        <v>40</v>
      </c>
      <c r="J67" s="9">
        <f t="shared" si="8"/>
        <v>40</v>
      </c>
      <c r="K67" s="9">
        <f t="shared" si="0"/>
        <v>100</v>
      </c>
    </row>
    <row r="68" spans="1:11" ht="24">
      <c r="A68" s="7" t="s">
        <v>652</v>
      </c>
      <c r="B68" s="16" t="s">
        <v>166</v>
      </c>
      <c r="C68" s="8" t="s">
        <v>13</v>
      </c>
      <c r="D68" s="8" t="s">
        <v>413</v>
      </c>
      <c r="E68" s="8" t="s">
        <v>413</v>
      </c>
      <c r="F68" s="8" t="s">
        <v>167</v>
      </c>
      <c r="G68" s="8" t="s">
        <v>14</v>
      </c>
      <c r="H68" s="9">
        <f t="shared" si="8"/>
        <v>0</v>
      </c>
      <c r="I68" s="9">
        <f t="shared" si="8"/>
        <v>40</v>
      </c>
      <c r="J68" s="9">
        <f t="shared" si="8"/>
        <v>40</v>
      </c>
      <c r="K68" s="9">
        <f t="shared" si="0"/>
        <v>100</v>
      </c>
    </row>
    <row r="69" spans="1:11" ht="12">
      <c r="A69" s="7" t="s">
        <v>653</v>
      </c>
      <c r="B69" s="16" t="s">
        <v>49</v>
      </c>
      <c r="C69" s="8" t="s">
        <v>13</v>
      </c>
      <c r="D69" s="8" t="s">
        <v>413</v>
      </c>
      <c r="E69" s="8" t="s">
        <v>413</v>
      </c>
      <c r="F69" s="8" t="s">
        <v>167</v>
      </c>
      <c r="G69" s="8" t="s">
        <v>50</v>
      </c>
      <c r="H69" s="9"/>
      <c r="I69" s="9">
        <v>40</v>
      </c>
      <c r="J69" s="9">
        <v>40</v>
      </c>
      <c r="K69" s="9">
        <f t="shared" si="0"/>
        <v>100</v>
      </c>
    </row>
    <row r="70" spans="1:11" ht="12">
      <c r="A70" s="7" t="s">
        <v>654</v>
      </c>
      <c r="B70" s="16" t="s">
        <v>414</v>
      </c>
      <c r="C70" s="8" t="s">
        <v>13</v>
      </c>
      <c r="D70" s="8" t="s">
        <v>401</v>
      </c>
      <c r="E70" s="8" t="s">
        <v>14</v>
      </c>
      <c r="F70" s="8" t="s">
        <v>14</v>
      </c>
      <c r="G70" s="8" t="s">
        <v>14</v>
      </c>
      <c r="H70" s="9">
        <f>+H71+H80+H87+H98</f>
        <v>38846.4</v>
      </c>
      <c r="I70" s="9">
        <f>+I71+I80+I87+I98</f>
        <v>80418</v>
      </c>
      <c r="J70" s="9">
        <f>+J71+J80+J87+J98</f>
        <v>72801.4</v>
      </c>
      <c r="K70" s="9">
        <f t="shared" si="0"/>
        <v>90.52873734736004</v>
      </c>
    </row>
    <row r="71" spans="1:11" ht="12">
      <c r="A71" s="7" t="s">
        <v>655</v>
      </c>
      <c r="B71" s="16" t="s">
        <v>415</v>
      </c>
      <c r="C71" s="8" t="s">
        <v>13</v>
      </c>
      <c r="D71" s="8" t="s">
        <v>401</v>
      </c>
      <c r="E71" s="8" t="s">
        <v>386</v>
      </c>
      <c r="F71" s="8" t="s">
        <v>14</v>
      </c>
      <c r="G71" s="8" t="s">
        <v>14</v>
      </c>
      <c r="H71" s="9">
        <f>+H72+H74+H76+H78</f>
        <v>0</v>
      </c>
      <c r="I71" s="9">
        <f>+I72+I74+I76+I78</f>
        <v>523.6</v>
      </c>
      <c r="J71" s="9">
        <f>+J72+J74+J76+J78</f>
        <v>523</v>
      </c>
      <c r="K71" s="9">
        <f t="shared" si="0"/>
        <v>99.88540870893812</v>
      </c>
    </row>
    <row r="72" spans="1:11" ht="24">
      <c r="A72" s="7" t="s">
        <v>656</v>
      </c>
      <c r="B72" s="16" t="s">
        <v>47</v>
      </c>
      <c r="C72" s="8" t="s">
        <v>13</v>
      </c>
      <c r="D72" s="8" t="s">
        <v>401</v>
      </c>
      <c r="E72" s="8" t="s">
        <v>386</v>
      </c>
      <c r="F72" s="8" t="s">
        <v>416</v>
      </c>
      <c r="G72" s="8" t="s">
        <v>14</v>
      </c>
      <c r="H72" s="9">
        <f>+H73</f>
        <v>0</v>
      </c>
      <c r="I72" s="9">
        <f>+I73</f>
        <v>250.8</v>
      </c>
      <c r="J72" s="9">
        <f>+J73</f>
        <v>250.8</v>
      </c>
      <c r="K72" s="9">
        <f t="shared" si="0"/>
        <v>100</v>
      </c>
    </row>
    <row r="73" spans="1:11" ht="12">
      <c r="A73" s="7" t="s">
        <v>657</v>
      </c>
      <c r="B73" s="16" t="s">
        <v>49</v>
      </c>
      <c r="C73" s="8" t="s">
        <v>13</v>
      </c>
      <c r="D73" s="8" t="s">
        <v>401</v>
      </c>
      <c r="E73" s="8" t="s">
        <v>386</v>
      </c>
      <c r="F73" s="8" t="s">
        <v>416</v>
      </c>
      <c r="G73" s="8" t="s">
        <v>50</v>
      </c>
      <c r="H73" s="9"/>
      <c r="I73" s="9">
        <v>250.8</v>
      </c>
      <c r="J73" s="9">
        <v>250.8</v>
      </c>
      <c r="K73" s="9">
        <f t="shared" si="0"/>
        <v>100</v>
      </c>
    </row>
    <row r="74" spans="1:11" ht="72">
      <c r="A74" s="7" t="s">
        <v>658</v>
      </c>
      <c r="B74" s="16" t="s">
        <v>417</v>
      </c>
      <c r="C74" s="8" t="s">
        <v>13</v>
      </c>
      <c r="D74" s="8" t="s">
        <v>401</v>
      </c>
      <c r="E74" s="8" t="s">
        <v>386</v>
      </c>
      <c r="F74" s="8" t="s">
        <v>418</v>
      </c>
      <c r="G74" s="8" t="s">
        <v>14</v>
      </c>
      <c r="H74" s="9">
        <f>+H75</f>
        <v>0</v>
      </c>
      <c r="I74" s="9">
        <f>+I75</f>
        <v>250</v>
      </c>
      <c r="J74" s="9">
        <f>+J75</f>
        <v>250</v>
      </c>
      <c r="K74" s="9">
        <f t="shared" si="0"/>
        <v>100</v>
      </c>
    </row>
    <row r="75" spans="1:11" ht="12">
      <c r="A75" s="7" t="s">
        <v>659</v>
      </c>
      <c r="B75" s="16" t="s">
        <v>49</v>
      </c>
      <c r="C75" s="8" t="s">
        <v>13</v>
      </c>
      <c r="D75" s="8" t="s">
        <v>401</v>
      </c>
      <c r="E75" s="8" t="s">
        <v>386</v>
      </c>
      <c r="F75" s="8" t="s">
        <v>418</v>
      </c>
      <c r="G75" s="8" t="s">
        <v>50</v>
      </c>
      <c r="H75" s="9"/>
      <c r="I75" s="9">
        <v>250</v>
      </c>
      <c r="J75" s="9">
        <v>250</v>
      </c>
      <c r="K75" s="9">
        <f t="shared" si="0"/>
        <v>100</v>
      </c>
    </row>
    <row r="76" spans="1:11" ht="48">
      <c r="A76" s="7" t="s">
        <v>660</v>
      </c>
      <c r="B76" s="16" t="s">
        <v>419</v>
      </c>
      <c r="C76" s="8" t="s">
        <v>13</v>
      </c>
      <c r="D76" s="8" t="s">
        <v>401</v>
      </c>
      <c r="E76" s="8" t="s">
        <v>386</v>
      </c>
      <c r="F76" s="8" t="s">
        <v>420</v>
      </c>
      <c r="G76" s="8" t="s">
        <v>14</v>
      </c>
      <c r="H76" s="9">
        <f>+H77</f>
        <v>0</v>
      </c>
      <c r="I76" s="9">
        <f>+I77</f>
        <v>18.2</v>
      </c>
      <c r="J76" s="9">
        <f>+J77</f>
        <v>18.2</v>
      </c>
      <c r="K76" s="9">
        <f t="shared" si="0"/>
        <v>100</v>
      </c>
    </row>
    <row r="77" spans="1:11" ht="12">
      <c r="A77" s="7" t="s">
        <v>661</v>
      </c>
      <c r="B77" s="16" t="s">
        <v>49</v>
      </c>
      <c r="C77" s="8" t="s">
        <v>13</v>
      </c>
      <c r="D77" s="8" t="s">
        <v>401</v>
      </c>
      <c r="E77" s="8" t="s">
        <v>386</v>
      </c>
      <c r="F77" s="8" t="s">
        <v>420</v>
      </c>
      <c r="G77" s="8" t="s">
        <v>50</v>
      </c>
      <c r="H77" s="9"/>
      <c r="I77" s="9">
        <v>18.2</v>
      </c>
      <c r="J77" s="9">
        <v>18.2</v>
      </c>
      <c r="K77" s="9">
        <f t="shared" si="0"/>
        <v>100</v>
      </c>
    </row>
    <row r="78" spans="1:11" ht="84">
      <c r="A78" s="7" t="s">
        <v>662</v>
      </c>
      <c r="B78" s="17" t="s">
        <v>421</v>
      </c>
      <c r="C78" s="8" t="s">
        <v>13</v>
      </c>
      <c r="D78" s="8" t="s">
        <v>401</v>
      </c>
      <c r="E78" s="8" t="s">
        <v>386</v>
      </c>
      <c r="F78" s="8" t="s">
        <v>422</v>
      </c>
      <c r="G78" s="8" t="s">
        <v>14</v>
      </c>
      <c r="H78" s="9">
        <f>+H79</f>
        <v>0</v>
      </c>
      <c r="I78" s="9">
        <f>+I79</f>
        <v>4.6</v>
      </c>
      <c r="J78" s="9">
        <f>+J79</f>
        <v>4</v>
      </c>
      <c r="K78" s="9">
        <f aca="true" t="shared" si="9" ref="K78:K141">IF(I78=0,0,J78/I78)*100</f>
        <v>86.95652173913044</v>
      </c>
    </row>
    <row r="79" spans="1:11" ht="12">
      <c r="A79" s="7" t="s">
        <v>663</v>
      </c>
      <c r="B79" s="16" t="s">
        <v>49</v>
      </c>
      <c r="C79" s="8" t="s">
        <v>13</v>
      </c>
      <c r="D79" s="8" t="s">
        <v>401</v>
      </c>
      <c r="E79" s="8" t="s">
        <v>386</v>
      </c>
      <c r="F79" s="8" t="s">
        <v>422</v>
      </c>
      <c r="G79" s="8" t="s">
        <v>50</v>
      </c>
      <c r="H79" s="9"/>
      <c r="I79" s="9">
        <v>4.6</v>
      </c>
      <c r="J79" s="9">
        <v>4</v>
      </c>
      <c r="K79" s="9">
        <f t="shared" si="9"/>
        <v>86.95652173913044</v>
      </c>
    </row>
    <row r="80" spans="1:11" ht="12">
      <c r="A80" s="7" t="s">
        <v>664</v>
      </c>
      <c r="B80" s="16" t="s">
        <v>366</v>
      </c>
      <c r="C80" s="8" t="s">
        <v>13</v>
      </c>
      <c r="D80" s="8" t="s">
        <v>401</v>
      </c>
      <c r="E80" s="8" t="s">
        <v>387</v>
      </c>
      <c r="F80" s="8" t="s">
        <v>14</v>
      </c>
      <c r="G80" s="8" t="s">
        <v>14</v>
      </c>
      <c r="H80" s="9">
        <f>+H81+H83+H85</f>
        <v>183.3</v>
      </c>
      <c r="I80" s="9">
        <f>+I81+I83+I85</f>
        <v>780</v>
      </c>
      <c r="J80" s="9">
        <f>+J81+J83+J85</f>
        <v>603.7</v>
      </c>
      <c r="K80" s="9">
        <f t="shared" si="9"/>
        <v>77.39743589743591</v>
      </c>
    </row>
    <row r="81" spans="1:11" ht="60">
      <c r="A81" s="7" t="s">
        <v>665</v>
      </c>
      <c r="B81" s="16" t="s">
        <v>54</v>
      </c>
      <c r="C81" s="8" t="s">
        <v>13</v>
      </c>
      <c r="D81" s="8" t="s">
        <v>401</v>
      </c>
      <c r="E81" s="8" t="s">
        <v>387</v>
      </c>
      <c r="F81" s="8" t="s">
        <v>55</v>
      </c>
      <c r="G81" s="8" t="s">
        <v>14</v>
      </c>
      <c r="H81" s="9">
        <f>+H82</f>
        <v>170.8</v>
      </c>
      <c r="I81" s="9">
        <f>+I82</f>
        <v>246.5</v>
      </c>
      <c r="J81" s="9">
        <f>+J82</f>
        <v>139</v>
      </c>
      <c r="K81" s="9">
        <f t="shared" si="9"/>
        <v>56.3894523326572</v>
      </c>
    </row>
    <row r="82" spans="1:11" ht="12">
      <c r="A82" s="7" t="s">
        <v>666</v>
      </c>
      <c r="B82" s="16" t="s">
        <v>49</v>
      </c>
      <c r="C82" s="8" t="s">
        <v>13</v>
      </c>
      <c r="D82" s="8" t="s">
        <v>401</v>
      </c>
      <c r="E82" s="8" t="s">
        <v>387</v>
      </c>
      <c r="F82" s="8" t="s">
        <v>55</v>
      </c>
      <c r="G82" s="8" t="s">
        <v>50</v>
      </c>
      <c r="H82" s="9">
        <v>170.8</v>
      </c>
      <c r="I82" s="9">
        <v>246.5</v>
      </c>
      <c r="J82" s="9">
        <v>139</v>
      </c>
      <c r="K82" s="9">
        <f t="shared" si="9"/>
        <v>56.3894523326572</v>
      </c>
    </row>
    <row r="83" spans="1:11" ht="60">
      <c r="A83" s="7" t="s">
        <v>667</v>
      </c>
      <c r="B83" s="16" t="s">
        <v>56</v>
      </c>
      <c r="C83" s="8" t="s">
        <v>13</v>
      </c>
      <c r="D83" s="8" t="s">
        <v>401</v>
      </c>
      <c r="E83" s="8" t="s">
        <v>387</v>
      </c>
      <c r="F83" s="8" t="s">
        <v>57</v>
      </c>
      <c r="G83" s="8" t="s">
        <v>14</v>
      </c>
      <c r="H83" s="9">
        <f>+H84</f>
        <v>12.5</v>
      </c>
      <c r="I83" s="9">
        <f>+I84</f>
        <v>16.4</v>
      </c>
      <c r="J83" s="9">
        <f>+J84</f>
        <v>9.8</v>
      </c>
      <c r="K83" s="9">
        <f t="shared" si="9"/>
        <v>59.75609756097562</v>
      </c>
    </row>
    <row r="84" spans="1:11" ht="12">
      <c r="A84" s="7" t="s">
        <v>668</v>
      </c>
      <c r="B84" s="16" t="s">
        <v>49</v>
      </c>
      <c r="C84" s="8" t="s">
        <v>13</v>
      </c>
      <c r="D84" s="8" t="s">
        <v>401</v>
      </c>
      <c r="E84" s="8" t="s">
        <v>387</v>
      </c>
      <c r="F84" s="8" t="s">
        <v>57</v>
      </c>
      <c r="G84" s="8" t="s">
        <v>50</v>
      </c>
      <c r="H84" s="9">
        <v>12.5</v>
      </c>
      <c r="I84" s="9">
        <v>16.4</v>
      </c>
      <c r="J84" s="9">
        <v>9.8</v>
      </c>
      <c r="K84" s="9">
        <f t="shared" si="9"/>
        <v>59.75609756097562</v>
      </c>
    </row>
    <row r="85" spans="1:11" ht="60">
      <c r="A85" s="7" t="s">
        <v>669</v>
      </c>
      <c r="B85" s="16" t="s">
        <v>423</v>
      </c>
      <c r="C85" s="8" t="s">
        <v>13</v>
      </c>
      <c r="D85" s="8" t="s">
        <v>401</v>
      </c>
      <c r="E85" s="8" t="s">
        <v>387</v>
      </c>
      <c r="F85" s="8" t="s">
        <v>424</v>
      </c>
      <c r="G85" s="8" t="s">
        <v>14</v>
      </c>
      <c r="H85" s="9">
        <f>+H86</f>
        <v>0</v>
      </c>
      <c r="I85" s="9">
        <f>+I86</f>
        <v>517.1</v>
      </c>
      <c r="J85" s="9">
        <f>+J86</f>
        <v>454.9</v>
      </c>
      <c r="K85" s="9">
        <f t="shared" si="9"/>
        <v>87.97137884355057</v>
      </c>
    </row>
    <row r="86" spans="1:11" ht="12">
      <c r="A86" s="7" t="s">
        <v>670</v>
      </c>
      <c r="B86" s="16" t="s">
        <v>49</v>
      </c>
      <c r="C86" s="8" t="s">
        <v>13</v>
      </c>
      <c r="D86" s="8" t="s">
        <v>401</v>
      </c>
      <c r="E86" s="8" t="s">
        <v>387</v>
      </c>
      <c r="F86" s="8" t="s">
        <v>424</v>
      </c>
      <c r="G86" s="8" t="s">
        <v>50</v>
      </c>
      <c r="H86" s="9"/>
      <c r="I86" s="9">
        <v>517.1</v>
      </c>
      <c r="J86" s="9">
        <v>454.9</v>
      </c>
      <c r="K86" s="9">
        <f t="shared" si="9"/>
        <v>87.97137884355057</v>
      </c>
    </row>
    <row r="87" spans="1:11" ht="12">
      <c r="A87" s="7" t="s">
        <v>671</v>
      </c>
      <c r="B87" s="16" t="s">
        <v>53</v>
      </c>
      <c r="C87" s="8" t="s">
        <v>13</v>
      </c>
      <c r="D87" s="8" t="s">
        <v>401</v>
      </c>
      <c r="E87" s="8" t="s">
        <v>388</v>
      </c>
      <c r="F87" s="8" t="s">
        <v>14</v>
      </c>
      <c r="G87" s="8" t="s">
        <v>14</v>
      </c>
      <c r="H87" s="9">
        <f>+H88+H90+H92+H94+H96</f>
        <v>36418.4</v>
      </c>
      <c r="I87" s="9">
        <f>+I88+I90+I92+I94+I96</f>
        <v>36399.899999999994</v>
      </c>
      <c r="J87" s="9">
        <f>+J88+J90+J92+J94+J96</f>
        <v>36062.6</v>
      </c>
      <c r="K87" s="9">
        <f t="shared" si="9"/>
        <v>99.07334910260744</v>
      </c>
    </row>
    <row r="88" spans="1:11" ht="60">
      <c r="A88" s="7" t="s">
        <v>672</v>
      </c>
      <c r="B88" s="16" t="s">
        <v>54</v>
      </c>
      <c r="C88" s="8" t="s">
        <v>13</v>
      </c>
      <c r="D88" s="8" t="s">
        <v>401</v>
      </c>
      <c r="E88" s="8" t="s">
        <v>388</v>
      </c>
      <c r="F88" s="8" t="s">
        <v>55</v>
      </c>
      <c r="G88" s="8" t="s">
        <v>14</v>
      </c>
      <c r="H88" s="9">
        <f>+H89</f>
        <v>5486.9</v>
      </c>
      <c r="I88" s="9">
        <f>+I89</f>
        <v>5411.2</v>
      </c>
      <c r="J88" s="9">
        <f>+J89</f>
        <v>5089.8</v>
      </c>
      <c r="K88" s="9">
        <f t="shared" si="9"/>
        <v>94.06046717918393</v>
      </c>
    </row>
    <row r="89" spans="1:11" ht="12">
      <c r="A89" s="7" t="s">
        <v>673</v>
      </c>
      <c r="B89" s="16" t="s">
        <v>49</v>
      </c>
      <c r="C89" s="8" t="s">
        <v>13</v>
      </c>
      <c r="D89" s="8" t="s">
        <v>401</v>
      </c>
      <c r="E89" s="8" t="s">
        <v>388</v>
      </c>
      <c r="F89" s="8" t="s">
        <v>55</v>
      </c>
      <c r="G89" s="8" t="s">
        <v>50</v>
      </c>
      <c r="H89" s="9">
        <v>5486.9</v>
      </c>
      <c r="I89" s="9">
        <v>5411.2</v>
      </c>
      <c r="J89" s="9">
        <v>5089.8</v>
      </c>
      <c r="K89" s="9">
        <f t="shared" si="9"/>
        <v>94.06046717918393</v>
      </c>
    </row>
    <row r="90" spans="1:11" ht="60">
      <c r="A90" s="7" t="s">
        <v>674</v>
      </c>
      <c r="B90" s="16" t="s">
        <v>56</v>
      </c>
      <c r="C90" s="8" t="s">
        <v>13</v>
      </c>
      <c r="D90" s="8" t="s">
        <v>401</v>
      </c>
      <c r="E90" s="8" t="s">
        <v>388</v>
      </c>
      <c r="F90" s="8" t="s">
        <v>57</v>
      </c>
      <c r="G90" s="8" t="s">
        <v>14</v>
      </c>
      <c r="H90" s="9">
        <f>+H91</f>
        <v>364.6</v>
      </c>
      <c r="I90" s="9">
        <f>+I91</f>
        <v>360.7</v>
      </c>
      <c r="J90" s="9">
        <f>+J91</f>
        <v>348</v>
      </c>
      <c r="K90" s="9">
        <f t="shared" si="9"/>
        <v>96.47906847795953</v>
      </c>
    </row>
    <row r="91" spans="1:11" ht="12">
      <c r="A91" s="7" t="s">
        <v>675</v>
      </c>
      <c r="B91" s="16" t="s">
        <v>49</v>
      </c>
      <c r="C91" s="8" t="s">
        <v>13</v>
      </c>
      <c r="D91" s="8" t="s">
        <v>401</v>
      </c>
      <c r="E91" s="8" t="s">
        <v>388</v>
      </c>
      <c r="F91" s="8" t="s">
        <v>57</v>
      </c>
      <c r="G91" s="8" t="s">
        <v>50</v>
      </c>
      <c r="H91" s="9">
        <v>364.6</v>
      </c>
      <c r="I91" s="9">
        <v>360.7</v>
      </c>
      <c r="J91" s="9">
        <v>348</v>
      </c>
      <c r="K91" s="9">
        <f t="shared" si="9"/>
        <v>96.47906847795953</v>
      </c>
    </row>
    <row r="92" spans="1:11" ht="84">
      <c r="A92" s="7" t="s">
        <v>676</v>
      </c>
      <c r="B92" s="16" t="s">
        <v>58</v>
      </c>
      <c r="C92" s="8" t="s">
        <v>13</v>
      </c>
      <c r="D92" s="8" t="s">
        <v>401</v>
      </c>
      <c r="E92" s="8" t="s">
        <v>388</v>
      </c>
      <c r="F92" s="8" t="s">
        <v>59</v>
      </c>
      <c r="G92" s="8" t="s">
        <v>14</v>
      </c>
      <c r="H92" s="9">
        <f>+H93</f>
        <v>30566.9</v>
      </c>
      <c r="I92" s="9">
        <f>+I93</f>
        <v>30620.2</v>
      </c>
      <c r="J92" s="9">
        <f>+J93</f>
        <v>30620.2</v>
      </c>
      <c r="K92" s="9">
        <f t="shared" si="9"/>
        <v>100</v>
      </c>
    </row>
    <row r="93" spans="1:11" ht="12">
      <c r="A93" s="7" t="s">
        <v>677</v>
      </c>
      <c r="B93" s="16" t="s">
        <v>49</v>
      </c>
      <c r="C93" s="8" t="s">
        <v>13</v>
      </c>
      <c r="D93" s="8" t="s">
        <v>401</v>
      </c>
      <c r="E93" s="8" t="s">
        <v>388</v>
      </c>
      <c r="F93" s="8" t="s">
        <v>59</v>
      </c>
      <c r="G93" s="8" t="s">
        <v>50</v>
      </c>
      <c r="H93" s="9">
        <v>30566.9</v>
      </c>
      <c r="I93" s="9">
        <v>30620.2</v>
      </c>
      <c r="J93" s="9">
        <v>30620.2</v>
      </c>
      <c r="K93" s="9">
        <f t="shared" si="9"/>
        <v>100</v>
      </c>
    </row>
    <row r="94" spans="1:11" ht="48">
      <c r="A94" s="7" t="s">
        <v>678</v>
      </c>
      <c r="B94" s="16" t="s">
        <v>419</v>
      </c>
      <c r="C94" s="8" t="s">
        <v>13</v>
      </c>
      <c r="D94" s="8" t="s">
        <v>401</v>
      </c>
      <c r="E94" s="8" t="s">
        <v>388</v>
      </c>
      <c r="F94" s="8" t="s">
        <v>420</v>
      </c>
      <c r="G94" s="8" t="s">
        <v>14</v>
      </c>
      <c r="H94" s="9">
        <f>+H95</f>
        <v>0</v>
      </c>
      <c r="I94" s="9">
        <f>+I95</f>
        <v>4.6</v>
      </c>
      <c r="J94" s="9">
        <f>+J95</f>
        <v>4.6</v>
      </c>
      <c r="K94" s="9">
        <f t="shared" si="9"/>
        <v>100</v>
      </c>
    </row>
    <row r="95" spans="1:11" ht="12">
      <c r="A95" s="7" t="s">
        <v>679</v>
      </c>
      <c r="B95" s="16" t="s">
        <v>49</v>
      </c>
      <c r="C95" s="8" t="s">
        <v>13</v>
      </c>
      <c r="D95" s="8" t="s">
        <v>401</v>
      </c>
      <c r="E95" s="8" t="s">
        <v>388</v>
      </c>
      <c r="F95" s="8" t="s">
        <v>420</v>
      </c>
      <c r="G95" s="8" t="s">
        <v>50</v>
      </c>
      <c r="H95" s="9"/>
      <c r="I95" s="9">
        <v>4.6</v>
      </c>
      <c r="J95" s="9">
        <v>4.6</v>
      </c>
      <c r="K95" s="9">
        <f t="shared" si="9"/>
        <v>100</v>
      </c>
    </row>
    <row r="96" spans="1:11" ht="60">
      <c r="A96" s="7" t="s">
        <v>680</v>
      </c>
      <c r="B96" s="16" t="s">
        <v>425</v>
      </c>
      <c r="C96" s="8" t="s">
        <v>13</v>
      </c>
      <c r="D96" s="8" t="s">
        <v>401</v>
      </c>
      <c r="E96" s="8" t="s">
        <v>388</v>
      </c>
      <c r="F96" s="8" t="s">
        <v>426</v>
      </c>
      <c r="G96" s="8" t="s">
        <v>14</v>
      </c>
      <c r="H96" s="9">
        <f>+H97</f>
        <v>0</v>
      </c>
      <c r="I96" s="9">
        <f>+I97</f>
        <v>3.2</v>
      </c>
      <c r="J96" s="9">
        <f>+J97</f>
        <v>0</v>
      </c>
      <c r="K96" s="9">
        <f t="shared" si="9"/>
        <v>0</v>
      </c>
    </row>
    <row r="97" spans="1:11" ht="12">
      <c r="A97" s="7" t="s">
        <v>681</v>
      </c>
      <c r="B97" s="16" t="s">
        <v>49</v>
      </c>
      <c r="C97" s="8" t="s">
        <v>13</v>
      </c>
      <c r="D97" s="8" t="s">
        <v>401</v>
      </c>
      <c r="E97" s="8" t="s">
        <v>388</v>
      </c>
      <c r="F97" s="8" t="s">
        <v>426</v>
      </c>
      <c r="G97" s="8" t="s">
        <v>50</v>
      </c>
      <c r="H97" s="9"/>
      <c r="I97" s="9">
        <v>3.2</v>
      </c>
      <c r="J97" s="9"/>
      <c r="K97" s="9">
        <f t="shared" si="9"/>
        <v>0</v>
      </c>
    </row>
    <row r="98" spans="1:11" ht="12">
      <c r="A98" s="7" t="s">
        <v>682</v>
      </c>
      <c r="B98" s="16" t="s">
        <v>60</v>
      </c>
      <c r="C98" s="8" t="s">
        <v>13</v>
      </c>
      <c r="D98" s="8" t="s">
        <v>401</v>
      </c>
      <c r="E98" s="8" t="s">
        <v>401</v>
      </c>
      <c r="F98" s="8" t="s">
        <v>14</v>
      </c>
      <c r="G98" s="8" t="s">
        <v>14</v>
      </c>
      <c r="H98" s="9">
        <f>+H99+H101+H103+H105+H107+H109+H111+H113+H115+H117+H119+H121+H123</f>
        <v>2244.7</v>
      </c>
      <c r="I98" s="9">
        <f>+I99+I101+I103+I105+I107+I109+I111+I113+I115+I117+I119+I121+I123</f>
        <v>42714.50000000001</v>
      </c>
      <c r="J98" s="9">
        <f>+J99+J101+J103+J105+J107+J109+J111+J113+J115+J117+J119+J121+J123</f>
        <v>35612.100000000006</v>
      </c>
      <c r="K98" s="9">
        <f t="shared" si="9"/>
        <v>83.37239110840581</v>
      </c>
    </row>
    <row r="99" spans="1:11" ht="36">
      <c r="A99" s="7" t="s">
        <v>683</v>
      </c>
      <c r="B99" s="16" t="s">
        <v>394</v>
      </c>
      <c r="C99" s="8" t="s">
        <v>13</v>
      </c>
      <c r="D99" s="8" t="s">
        <v>401</v>
      </c>
      <c r="E99" s="8" t="s">
        <v>401</v>
      </c>
      <c r="F99" s="8" t="s">
        <v>395</v>
      </c>
      <c r="G99" s="8" t="s">
        <v>14</v>
      </c>
      <c r="H99" s="9">
        <f>+H100</f>
        <v>0</v>
      </c>
      <c r="I99" s="9">
        <f>+I100</f>
        <v>119.8</v>
      </c>
      <c r="J99" s="9">
        <f>+J100</f>
        <v>61.2</v>
      </c>
      <c r="K99" s="9">
        <f t="shared" si="9"/>
        <v>51.08514190317196</v>
      </c>
    </row>
    <row r="100" spans="1:11" ht="12">
      <c r="A100" s="7" t="s">
        <v>684</v>
      </c>
      <c r="B100" s="16" t="s">
        <v>49</v>
      </c>
      <c r="C100" s="8" t="s">
        <v>13</v>
      </c>
      <c r="D100" s="8" t="s">
        <v>401</v>
      </c>
      <c r="E100" s="8" t="s">
        <v>401</v>
      </c>
      <c r="F100" s="8" t="s">
        <v>395</v>
      </c>
      <c r="G100" s="8" t="s">
        <v>50</v>
      </c>
      <c r="H100" s="9"/>
      <c r="I100" s="9">
        <v>119.8</v>
      </c>
      <c r="J100" s="9">
        <v>61.2</v>
      </c>
      <c r="K100" s="9">
        <f t="shared" si="9"/>
        <v>51.08514190317196</v>
      </c>
    </row>
    <row r="101" spans="1:11" ht="48">
      <c r="A101" s="7" t="s">
        <v>685</v>
      </c>
      <c r="B101" s="16" t="s">
        <v>427</v>
      </c>
      <c r="C101" s="8" t="s">
        <v>13</v>
      </c>
      <c r="D101" s="8" t="s">
        <v>401</v>
      </c>
      <c r="E101" s="8" t="s">
        <v>401</v>
      </c>
      <c r="F101" s="8" t="s">
        <v>428</v>
      </c>
      <c r="G101" s="8" t="s">
        <v>14</v>
      </c>
      <c r="H101" s="9">
        <f>+H102</f>
        <v>0</v>
      </c>
      <c r="I101" s="9">
        <f>+I102</f>
        <v>6522.2</v>
      </c>
      <c r="J101" s="9">
        <f>+J102</f>
        <v>153.4</v>
      </c>
      <c r="K101" s="9">
        <f t="shared" si="9"/>
        <v>2.3519671276563123</v>
      </c>
    </row>
    <row r="102" spans="1:11" ht="12">
      <c r="A102" s="7" t="s">
        <v>686</v>
      </c>
      <c r="B102" s="16" t="s">
        <v>49</v>
      </c>
      <c r="C102" s="8" t="s">
        <v>13</v>
      </c>
      <c r="D102" s="8" t="s">
        <v>401</v>
      </c>
      <c r="E102" s="8" t="s">
        <v>401</v>
      </c>
      <c r="F102" s="8" t="s">
        <v>428</v>
      </c>
      <c r="G102" s="8" t="s">
        <v>50</v>
      </c>
      <c r="H102" s="9"/>
      <c r="I102" s="9">
        <v>6522.2</v>
      </c>
      <c r="J102" s="9">
        <v>153.4</v>
      </c>
      <c r="K102" s="9">
        <f t="shared" si="9"/>
        <v>2.3519671276563123</v>
      </c>
    </row>
    <row r="103" spans="1:11" ht="84">
      <c r="A103" s="7" t="s">
        <v>687</v>
      </c>
      <c r="B103" s="17" t="s">
        <v>429</v>
      </c>
      <c r="C103" s="8" t="s">
        <v>13</v>
      </c>
      <c r="D103" s="8" t="s">
        <v>401</v>
      </c>
      <c r="E103" s="8" t="s">
        <v>401</v>
      </c>
      <c r="F103" s="8" t="s">
        <v>430</v>
      </c>
      <c r="G103" s="8" t="s">
        <v>14</v>
      </c>
      <c r="H103" s="9">
        <f>+H104</f>
        <v>0</v>
      </c>
      <c r="I103" s="9">
        <f>+I104</f>
        <v>4332.7</v>
      </c>
      <c r="J103" s="9">
        <f>+J104</f>
        <v>3885.5</v>
      </c>
      <c r="K103" s="9">
        <f t="shared" si="9"/>
        <v>89.6784914718305</v>
      </c>
    </row>
    <row r="104" spans="1:11" ht="12">
      <c r="A104" s="7" t="s">
        <v>688</v>
      </c>
      <c r="B104" s="16" t="s">
        <v>49</v>
      </c>
      <c r="C104" s="8" t="s">
        <v>13</v>
      </c>
      <c r="D104" s="8" t="s">
        <v>401</v>
      </c>
      <c r="E104" s="8" t="s">
        <v>401</v>
      </c>
      <c r="F104" s="8" t="s">
        <v>430</v>
      </c>
      <c r="G104" s="8" t="s">
        <v>50</v>
      </c>
      <c r="H104" s="9"/>
      <c r="I104" s="9">
        <v>4332.7</v>
      </c>
      <c r="J104" s="9">
        <v>3885.5</v>
      </c>
      <c r="K104" s="9">
        <f t="shared" si="9"/>
        <v>89.6784914718305</v>
      </c>
    </row>
    <row r="105" spans="1:11" ht="48">
      <c r="A105" s="7" t="s">
        <v>689</v>
      </c>
      <c r="B105" s="16" t="s">
        <v>61</v>
      </c>
      <c r="C105" s="8" t="s">
        <v>13</v>
      </c>
      <c r="D105" s="8" t="s">
        <v>401</v>
      </c>
      <c r="E105" s="8" t="s">
        <v>401</v>
      </c>
      <c r="F105" s="8" t="s">
        <v>62</v>
      </c>
      <c r="G105" s="8" t="s">
        <v>14</v>
      </c>
      <c r="H105" s="9">
        <f>+H106</f>
        <v>1258.8</v>
      </c>
      <c r="I105" s="9">
        <f>+I106</f>
        <v>1194</v>
      </c>
      <c r="J105" s="9">
        <f>+J106</f>
        <v>1092.7</v>
      </c>
      <c r="K105" s="9">
        <f t="shared" si="9"/>
        <v>91.51591289782245</v>
      </c>
    </row>
    <row r="106" spans="1:11" ht="12">
      <c r="A106" s="7" t="s">
        <v>690</v>
      </c>
      <c r="B106" s="16" t="s">
        <v>49</v>
      </c>
      <c r="C106" s="8" t="s">
        <v>13</v>
      </c>
      <c r="D106" s="8" t="s">
        <v>401</v>
      </c>
      <c r="E106" s="8" t="s">
        <v>401</v>
      </c>
      <c r="F106" s="8" t="s">
        <v>62</v>
      </c>
      <c r="G106" s="8" t="s">
        <v>50</v>
      </c>
      <c r="H106" s="9">
        <v>1258.8</v>
      </c>
      <c r="I106" s="9">
        <v>1194</v>
      </c>
      <c r="J106" s="9">
        <v>1092.7</v>
      </c>
      <c r="K106" s="9">
        <f t="shared" si="9"/>
        <v>91.51591289782245</v>
      </c>
    </row>
    <row r="107" spans="1:11" ht="120">
      <c r="A107" s="7" t="s">
        <v>691</v>
      </c>
      <c r="B107" s="17" t="s">
        <v>63</v>
      </c>
      <c r="C107" s="8" t="s">
        <v>13</v>
      </c>
      <c r="D107" s="8" t="s">
        <v>401</v>
      </c>
      <c r="E107" s="8" t="s">
        <v>401</v>
      </c>
      <c r="F107" s="8" t="s">
        <v>64</v>
      </c>
      <c r="G107" s="8" t="s">
        <v>14</v>
      </c>
      <c r="H107" s="9">
        <f>+H108</f>
        <v>889.9</v>
      </c>
      <c r="I107" s="9">
        <f>+I108</f>
        <v>1137.1</v>
      </c>
      <c r="J107" s="9">
        <f>+J108</f>
        <v>1011.3</v>
      </c>
      <c r="K107" s="9">
        <f t="shared" si="9"/>
        <v>88.93676897370504</v>
      </c>
    </row>
    <row r="108" spans="1:11" ht="12">
      <c r="A108" s="7" t="s">
        <v>692</v>
      </c>
      <c r="B108" s="16" t="s">
        <v>49</v>
      </c>
      <c r="C108" s="8" t="s">
        <v>13</v>
      </c>
      <c r="D108" s="8" t="s">
        <v>401</v>
      </c>
      <c r="E108" s="8" t="s">
        <v>401</v>
      </c>
      <c r="F108" s="8" t="s">
        <v>64</v>
      </c>
      <c r="G108" s="8" t="s">
        <v>50</v>
      </c>
      <c r="H108" s="9">
        <v>889.9</v>
      </c>
      <c r="I108" s="9">
        <v>1137.1</v>
      </c>
      <c r="J108" s="9">
        <v>1011.3</v>
      </c>
      <c r="K108" s="9">
        <f t="shared" si="9"/>
        <v>88.93676897370504</v>
      </c>
    </row>
    <row r="109" spans="1:11" ht="24">
      <c r="A109" s="7" t="s">
        <v>693</v>
      </c>
      <c r="B109" s="16" t="s">
        <v>51</v>
      </c>
      <c r="C109" s="8" t="s">
        <v>13</v>
      </c>
      <c r="D109" s="8" t="s">
        <v>401</v>
      </c>
      <c r="E109" s="8" t="s">
        <v>401</v>
      </c>
      <c r="F109" s="8" t="s">
        <v>52</v>
      </c>
      <c r="G109" s="8" t="s">
        <v>14</v>
      </c>
      <c r="H109" s="9">
        <f>+H110</f>
        <v>96</v>
      </c>
      <c r="I109" s="9">
        <f>+I110</f>
        <v>96</v>
      </c>
      <c r="J109" s="9">
        <f>+J110</f>
        <v>96</v>
      </c>
      <c r="K109" s="9">
        <f t="shared" si="9"/>
        <v>100</v>
      </c>
    </row>
    <row r="110" spans="1:11" ht="12">
      <c r="A110" s="7" t="s">
        <v>694</v>
      </c>
      <c r="B110" s="16" t="s">
        <v>49</v>
      </c>
      <c r="C110" s="8" t="s">
        <v>13</v>
      </c>
      <c r="D110" s="8" t="s">
        <v>401</v>
      </c>
      <c r="E110" s="8" t="s">
        <v>401</v>
      </c>
      <c r="F110" s="8" t="s">
        <v>52</v>
      </c>
      <c r="G110" s="8" t="s">
        <v>50</v>
      </c>
      <c r="H110" s="9">
        <v>96</v>
      </c>
      <c r="I110" s="9">
        <v>96</v>
      </c>
      <c r="J110" s="9">
        <v>96</v>
      </c>
      <c r="K110" s="9">
        <f t="shared" si="9"/>
        <v>100</v>
      </c>
    </row>
    <row r="111" spans="1:11" ht="72">
      <c r="A111" s="7" t="s">
        <v>695</v>
      </c>
      <c r="B111" s="16" t="s">
        <v>431</v>
      </c>
      <c r="C111" s="8" t="s">
        <v>13</v>
      </c>
      <c r="D111" s="8" t="s">
        <v>401</v>
      </c>
      <c r="E111" s="8" t="s">
        <v>401</v>
      </c>
      <c r="F111" s="8" t="s">
        <v>432</v>
      </c>
      <c r="G111" s="8" t="s">
        <v>14</v>
      </c>
      <c r="H111" s="9">
        <f>+H112</f>
        <v>0</v>
      </c>
      <c r="I111" s="9">
        <f>+I112</f>
        <v>1685</v>
      </c>
      <c r="J111" s="9">
        <f>+J112</f>
        <v>1685</v>
      </c>
      <c r="K111" s="9">
        <f t="shared" si="9"/>
        <v>100</v>
      </c>
    </row>
    <row r="112" spans="1:11" ht="12">
      <c r="A112" s="7" t="s">
        <v>696</v>
      </c>
      <c r="B112" s="16" t="s">
        <v>49</v>
      </c>
      <c r="C112" s="8" t="s">
        <v>13</v>
      </c>
      <c r="D112" s="8" t="s">
        <v>401</v>
      </c>
      <c r="E112" s="8" t="s">
        <v>401</v>
      </c>
      <c r="F112" s="8" t="s">
        <v>432</v>
      </c>
      <c r="G112" s="8" t="s">
        <v>50</v>
      </c>
      <c r="H112" s="9"/>
      <c r="I112" s="9">
        <v>1685</v>
      </c>
      <c r="J112" s="9">
        <v>1685</v>
      </c>
      <c r="K112" s="9">
        <f t="shared" si="9"/>
        <v>100</v>
      </c>
    </row>
    <row r="113" spans="1:11" ht="60">
      <c r="A113" s="7" t="s">
        <v>697</v>
      </c>
      <c r="B113" s="16" t="s">
        <v>433</v>
      </c>
      <c r="C113" s="8" t="s">
        <v>13</v>
      </c>
      <c r="D113" s="8" t="s">
        <v>401</v>
      </c>
      <c r="E113" s="8" t="s">
        <v>401</v>
      </c>
      <c r="F113" s="8" t="s">
        <v>434</v>
      </c>
      <c r="G113" s="8" t="s">
        <v>14</v>
      </c>
      <c r="H113" s="9">
        <f>+H114</f>
        <v>0</v>
      </c>
      <c r="I113" s="9">
        <f>+I114</f>
        <v>25000</v>
      </c>
      <c r="J113" s="9">
        <f>+J114</f>
        <v>25000</v>
      </c>
      <c r="K113" s="9">
        <f t="shared" si="9"/>
        <v>100</v>
      </c>
    </row>
    <row r="114" spans="1:11" ht="12">
      <c r="A114" s="7" t="s">
        <v>698</v>
      </c>
      <c r="B114" s="16" t="s">
        <v>49</v>
      </c>
      <c r="C114" s="8" t="s">
        <v>13</v>
      </c>
      <c r="D114" s="8" t="s">
        <v>401</v>
      </c>
      <c r="E114" s="8" t="s">
        <v>401</v>
      </c>
      <c r="F114" s="8" t="s">
        <v>434</v>
      </c>
      <c r="G114" s="8" t="s">
        <v>50</v>
      </c>
      <c r="H114" s="9"/>
      <c r="I114" s="9">
        <v>25000</v>
      </c>
      <c r="J114" s="9">
        <v>25000</v>
      </c>
      <c r="K114" s="9">
        <f t="shared" si="9"/>
        <v>100</v>
      </c>
    </row>
    <row r="115" spans="1:11" ht="48">
      <c r="A115" s="7" t="s">
        <v>699</v>
      </c>
      <c r="B115" s="16" t="s">
        <v>435</v>
      </c>
      <c r="C115" s="8" t="s">
        <v>13</v>
      </c>
      <c r="D115" s="8" t="s">
        <v>401</v>
      </c>
      <c r="E115" s="8" t="s">
        <v>401</v>
      </c>
      <c r="F115" s="8" t="s">
        <v>436</v>
      </c>
      <c r="G115" s="8" t="s">
        <v>14</v>
      </c>
      <c r="H115" s="9">
        <f>+H116</f>
        <v>0</v>
      </c>
      <c r="I115" s="9">
        <f>+I116</f>
        <v>2368.3</v>
      </c>
      <c r="J115" s="9">
        <f>+J116</f>
        <v>2368.3</v>
      </c>
      <c r="K115" s="9">
        <f t="shared" si="9"/>
        <v>100</v>
      </c>
    </row>
    <row r="116" spans="1:11" ht="12">
      <c r="A116" s="7" t="s">
        <v>700</v>
      </c>
      <c r="B116" s="16" t="s">
        <v>49</v>
      </c>
      <c r="C116" s="8" t="s">
        <v>13</v>
      </c>
      <c r="D116" s="8" t="s">
        <v>401</v>
      </c>
      <c r="E116" s="8" t="s">
        <v>401</v>
      </c>
      <c r="F116" s="8" t="s">
        <v>436</v>
      </c>
      <c r="G116" s="8" t="s">
        <v>50</v>
      </c>
      <c r="H116" s="9"/>
      <c r="I116" s="9">
        <v>2368.3</v>
      </c>
      <c r="J116" s="9">
        <v>2368.3</v>
      </c>
      <c r="K116" s="9">
        <f t="shared" si="9"/>
        <v>100</v>
      </c>
    </row>
    <row r="117" spans="1:11" ht="48">
      <c r="A117" s="7" t="s">
        <v>701</v>
      </c>
      <c r="B117" s="16" t="s">
        <v>187</v>
      </c>
      <c r="C117" s="8" t="s">
        <v>13</v>
      </c>
      <c r="D117" s="8" t="s">
        <v>401</v>
      </c>
      <c r="E117" s="8" t="s">
        <v>401</v>
      </c>
      <c r="F117" s="8" t="s">
        <v>188</v>
      </c>
      <c r="G117" s="8" t="s">
        <v>14</v>
      </c>
      <c r="H117" s="9">
        <f>+H118</f>
        <v>0</v>
      </c>
      <c r="I117" s="9">
        <f>+I118</f>
        <v>100</v>
      </c>
      <c r="J117" s="9">
        <f>+J118</f>
        <v>99.9</v>
      </c>
      <c r="K117" s="9">
        <f t="shared" si="9"/>
        <v>99.9</v>
      </c>
    </row>
    <row r="118" spans="1:11" ht="12">
      <c r="A118" s="7" t="s">
        <v>702</v>
      </c>
      <c r="B118" s="16" t="s">
        <v>49</v>
      </c>
      <c r="C118" s="8" t="s">
        <v>13</v>
      </c>
      <c r="D118" s="8" t="s">
        <v>401</v>
      </c>
      <c r="E118" s="8" t="s">
        <v>401</v>
      </c>
      <c r="F118" s="8" t="s">
        <v>188</v>
      </c>
      <c r="G118" s="8" t="s">
        <v>50</v>
      </c>
      <c r="H118" s="9"/>
      <c r="I118" s="9">
        <v>100</v>
      </c>
      <c r="J118" s="9">
        <v>99.9</v>
      </c>
      <c r="K118" s="9">
        <f t="shared" si="9"/>
        <v>99.9</v>
      </c>
    </row>
    <row r="119" spans="1:11" ht="60">
      <c r="A119" s="7" t="s">
        <v>703</v>
      </c>
      <c r="B119" s="16" t="s">
        <v>398</v>
      </c>
      <c r="C119" s="8" t="s">
        <v>13</v>
      </c>
      <c r="D119" s="8" t="s">
        <v>401</v>
      </c>
      <c r="E119" s="8" t="s">
        <v>401</v>
      </c>
      <c r="F119" s="8" t="s">
        <v>201</v>
      </c>
      <c r="G119" s="8" t="s">
        <v>14</v>
      </c>
      <c r="H119" s="9">
        <f>+H120</f>
        <v>0</v>
      </c>
      <c r="I119" s="9">
        <f>+I120</f>
        <v>147.1</v>
      </c>
      <c r="J119" s="9">
        <f>+J120</f>
        <v>146.5</v>
      </c>
      <c r="K119" s="9">
        <f t="shared" si="9"/>
        <v>99.59211420802175</v>
      </c>
    </row>
    <row r="120" spans="1:11" ht="12">
      <c r="A120" s="7" t="s">
        <v>704</v>
      </c>
      <c r="B120" s="16" t="s">
        <v>49</v>
      </c>
      <c r="C120" s="8" t="s">
        <v>13</v>
      </c>
      <c r="D120" s="8" t="s">
        <v>401</v>
      </c>
      <c r="E120" s="8" t="s">
        <v>401</v>
      </c>
      <c r="F120" s="8" t="s">
        <v>201</v>
      </c>
      <c r="G120" s="8" t="s">
        <v>50</v>
      </c>
      <c r="H120" s="9"/>
      <c r="I120" s="9">
        <v>147.1</v>
      </c>
      <c r="J120" s="9">
        <v>146.5</v>
      </c>
      <c r="K120" s="9">
        <f t="shared" si="9"/>
        <v>99.59211420802175</v>
      </c>
    </row>
    <row r="121" spans="1:11" ht="48">
      <c r="A121" s="7" t="s">
        <v>705</v>
      </c>
      <c r="B121" s="16" t="s">
        <v>419</v>
      </c>
      <c r="C121" s="8" t="s">
        <v>13</v>
      </c>
      <c r="D121" s="8" t="s">
        <v>401</v>
      </c>
      <c r="E121" s="8" t="s">
        <v>401</v>
      </c>
      <c r="F121" s="8" t="s">
        <v>420</v>
      </c>
      <c r="G121" s="8" t="s">
        <v>14</v>
      </c>
      <c r="H121" s="9">
        <f>+H122</f>
        <v>0</v>
      </c>
      <c r="I121" s="9">
        <f>+I122</f>
        <v>0.8</v>
      </c>
      <c r="J121" s="9">
        <f>+J122</f>
        <v>0.8</v>
      </c>
      <c r="K121" s="9">
        <f t="shared" si="9"/>
        <v>100</v>
      </c>
    </row>
    <row r="122" spans="1:11" ht="12">
      <c r="A122" s="7" t="s">
        <v>706</v>
      </c>
      <c r="B122" s="16" t="s">
        <v>49</v>
      </c>
      <c r="C122" s="8" t="s">
        <v>13</v>
      </c>
      <c r="D122" s="8" t="s">
        <v>401</v>
      </c>
      <c r="E122" s="8" t="s">
        <v>401</v>
      </c>
      <c r="F122" s="8" t="s">
        <v>420</v>
      </c>
      <c r="G122" s="8" t="s">
        <v>50</v>
      </c>
      <c r="H122" s="9"/>
      <c r="I122" s="9">
        <v>0.8</v>
      </c>
      <c r="J122" s="9">
        <v>0.8</v>
      </c>
      <c r="K122" s="9">
        <f t="shared" si="9"/>
        <v>100</v>
      </c>
    </row>
    <row r="123" spans="1:11" ht="48">
      <c r="A123" s="7" t="s">
        <v>707</v>
      </c>
      <c r="B123" s="16" t="s">
        <v>437</v>
      </c>
      <c r="C123" s="8" t="s">
        <v>13</v>
      </c>
      <c r="D123" s="8" t="s">
        <v>401</v>
      </c>
      <c r="E123" s="8" t="s">
        <v>401</v>
      </c>
      <c r="F123" s="8" t="s">
        <v>438</v>
      </c>
      <c r="G123" s="8" t="s">
        <v>14</v>
      </c>
      <c r="H123" s="9">
        <f>+H124</f>
        <v>0</v>
      </c>
      <c r="I123" s="9">
        <f>+I124</f>
        <v>11.5</v>
      </c>
      <c r="J123" s="9">
        <f>+J124</f>
        <v>11.5</v>
      </c>
      <c r="K123" s="9">
        <f t="shared" si="9"/>
        <v>100</v>
      </c>
    </row>
    <row r="124" spans="1:11" ht="12">
      <c r="A124" s="7" t="s">
        <v>708</v>
      </c>
      <c r="B124" s="16" t="s">
        <v>49</v>
      </c>
      <c r="C124" s="8" t="s">
        <v>13</v>
      </c>
      <c r="D124" s="8" t="s">
        <v>401</v>
      </c>
      <c r="E124" s="8" t="s">
        <v>401</v>
      </c>
      <c r="F124" s="8" t="s">
        <v>438</v>
      </c>
      <c r="G124" s="8" t="s">
        <v>50</v>
      </c>
      <c r="H124" s="9"/>
      <c r="I124" s="9">
        <v>11.5</v>
      </c>
      <c r="J124" s="9">
        <v>11.5</v>
      </c>
      <c r="K124" s="9">
        <f t="shared" si="9"/>
        <v>100</v>
      </c>
    </row>
    <row r="125" spans="1:11" ht="12">
      <c r="A125" s="7" t="s">
        <v>709</v>
      </c>
      <c r="B125" s="16" t="s">
        <v>65</v>
      </c>
      <c r="C125" s="8" t="s">
        <v>66</v>
      </c>
      <c r="D125" s="8" t="s">
        <v>14</v>
      </c>
      <c r="E125" s="8" t="s">
        <v>14</v>
      </c>
      <c r="F125" s="8" t="s">
        <v>14</v>
      </c>
      <c r="G125" s="8" t="s">
        <v>14</v>
      </c>
      <c r="H125" s="9">
        <f>+H126</f>
        <v>3995.9</v>
      </c>
      <c r="I125" s="9">
        <f>+I126</f>
        <v>3214.8</v>
      </c>
      <c r="J125" s="9">
        <f>+J126</f>
        <v>3081.6000000000004</v>
      </c>
      <c r="K125" s="9">
        <f t="shared" si="9"/>
        <v>95.85666293393058</v>
      </c>
    </row>
    <row r="126" spans="1:11" ht="12">
      <c r="A126" s="7" t="s">
        <v>710</v>
      </c>
      <c r="B126" s="16" t="s">
        <v>385</v>
      </c>
      <c r="C126" s="8" t="s">
        <v>66</v>
      </c>
      <c r="D126" s="8" t="s">
        <v>386</v>
      </c>
      <c r="E126" s="8" t="s">
        <v>14</v>
      </c>
      <c r="F126" s="8" t="s">
        <v>14</v>
      </c>
      <c r="G126" s="8" t="s">
        <v>14</v>
      </c>
      <c r="H126" s="9">
        <f>+H127+H134</f>
        <v>3995.9</v>
      </c>
      <c r="I126" s="9">
        <f>+I127+I134</f>
        <v>3214.8</v>
      </c>
      <c r="J126" s="9">
        <f>+J127+J134</f>
        <v>3081.6000000000004</v>
      </c>
      <c r="K126" s="9">
        <f t="shared" si="9"/>
        <v>95.85666293393058</v>
      </c>
    </row>
    <row r="127" spans="1:11" ht="48">
      <c r="A127" s="7" t="s">
        <v>711</v>
      </c>
      <c r="B127" s="16" t="s">
        <v>67</v>
      </c>
      <c r="C127" s="8" t="s">
        <v>66</v>
      </c>
      <c r="D127" s="8" t="s">
        <v>386</v>
      </c>
      <c r="E127" s="8" t="s">
        <v>400</v>
      </c>
      <c r="F127" s="8" t="s">
        <v>14</v>
      </c>
      <c r="G127" s="8" t="s">
        <v>14</v>
      </c>
      <c r="H127" s="9">
        <f>+H128+H130+H132</f>
        <v>3950</v>
      </c>
      <c r="I127" s="9">
        <f>+I128+I130+I132</f>
        <v>3168.9</v>
      </c>
      <c r="J127" s="9">
        <f>+J128+J130+J132</f>
        <v>3035.7000000000003</v>
      </c>
      <c r="K127" s="9">
        <f t="shared" si="9"/>
        <v>95.79664867935246</v>
      </c>
    </row>
    <row r="128" spans="1:11" ht="12">
      <c r="A128" s="7" t="s">
        <v>712</v>
      </c>
      <c r="B128" s="16" t="s">
        <v>21</v>
      </c>
      <c r="C128" s="8" t="s">
        <v>66</v>
      </c>
      <c r="D128" s="8" t="s">
        <v>386</v>
      </c>
      <c r="E128" s="8" t="s">
        <v>400</v>
      </c>
      <c r="F128" s="8" t="s">
        <v>22</v>
      </c>
      <c r="G128" s="8" t="s">
        <v>14</v>
      </c>
      <c r="H128" s="9">
        <f>+H129</f>
        <v>2006.5</v>
      </c>
      <c r="I128" s="9">
        <f>+I129</f>
        <v>2304.5</v>
      </c>
      <c r="J128" s="9">
        <f>+J129</f>
        <v>2171.3</v>
      </c>
      <c r="K128" s="9">
        <f t="shared" si="9"/>
        <v>94.2200043393361</v>
      </c>
    </row>
    <row r="129" spans="1:11" ht="24">
      <c r="A129" s="7" t="s">
        <v>174</v>
      </c>
      <c r="B129" s="16" t="s">
        <v>18</v>
      </c>
      <c r="C129" s="8" t="s">
        <v>66</v>
      </c>
      <c r="D129" s="8" t="s">
        <v>386</v>
      </c>
      <c r="E129" s="8" t="s">
        <v>400</v>
      </c>
      <c r="F129" s="8" t="s">
        <v>22</v>
      </c>
      <c r="G129" s="8" t="s">
        <v>19</v>
      </c>
      <c r="H129" s="9">
        <v>2006.5</v>
      </c>
      <c r="I129" s="9">
        <v>2304.5</v>
      </c>
      <c r="J129" s="9">
        <v>2171.3</v>
      </c>
      <c r="K129" s="9">
        <f t="shared" si="9"/>
        <v>94.2200043393361</v>
      </c>
    </row>
    <row r="130" spans="1:11" ht="24">
      <c r="A130" s="7" t="s">
        <v>713</v>
      </c>
      <c r="B130" s="16" t="s">
        <v>68</v>
      </c>
      <c r="C130" s="8" t="s">
        <v>66</v>
      </c>
      <c r="D130" s="8" t="s">
        <v>386</v>
      </c>
      <c r="E130" s="8" t="s">
        <v>400</v>
      </c>
      <c r="F130" s="8" t="s">
        <v>69</v>
      </c>
      <c r="G130" s="8" t="s">
        <v>14</v>
      </c>
      <c r="H130" s="9">
        <f>+H131</f>
        <v>1054.8</v>
      </c>
      <c r="I130" s="9">
        <f>+I131</f>
        <v>0</v>
      </c>
      <c r="J130" s="9">
        <f>+J131</f>
        <v>0</v>
      </c>
      <c r="K130" s="9">
        <f t="shared" si="9"/>
        <v>0</v>
      </c>
    </row>
    <row r="131" spans="1:11" ht="24">
      <c r="A131" s="7" t="s">
        <v>714</v>
      </c>
      <c r="B131" s="16" t="s">
        <v>18</v>
      </c>
      <c r="C131" s="8" t="s">
        <v>66</v>
      </c>
      <c r="D131" s="8" t="s">
        <v>386</v>
      </c>
      <c r="E131" s="8" t="s">
        <v>400</v>
      </c>
      <c r="F131" s="8" t="s">
        <v>69</v>
      </c>
      <c r="G131" s="8" t="s">
        <v>19</v>
      </c>
      <c r="H131" s="9">
        <v>1054.8</v>
      </c>
      <c r="I131" s="9"/>
      <c r="J131" s="9"/>
      <c r="K131" s="9">
        <f t="shared" si="9"/>
        <v>0</v>
      </c>
    </row>
    <row r="132" spans="1:11" ht="24">
      <c r="A132" s="7" t="s">
        <v>715</v>
      </c>
      <c r="B132" s="16" t="s">
        <v>70</v>
      </c>
      <c r="C132" s="8" t="s">
        <v>66</v>
      </c>
      <c r="D132" s="8" t="s">
        <v>386</v>
      </c>
      <c r="E132" s="8" t="s">
        <v>400</v>
      </c>
      <c r="F132" s="8" t="s">
        <v>71</v>
      </c>
      <c r="G132" s="8" t="s">
        <v>14</v>
      </c>
      <c r="H132" s="9">
        <f>+H133</f>
        <v>888.7</v>
      </c>
      <c r="I132" s="9">
        <f>+I133</f>
        <v>864.4</v>
      </c>
      <c r="J132" s="9">
        <f>+J133</f>
        <v>864.4</v>
      </c>
      <c r="K132" s="9">
        <f t="shared" si="9"/>
        <v>100</v>
      </c>
    </row>
    <row r="133" spans="1:11" ht="24">
      <c r="A133" s="7" t="s">
        <v>716</v>
      </c>
      <c r="B133" s="16" t="s">
        <v>18</v>
      </c>
      <c r="C133" s="8" t="s">
        <v>66</v>
      </c>
      <c r="D133" s="8" t="s">
        <v>386</v>
      </c>
      <c r="E133" s="8" t="s">
        <v>400</v>
      </c>
      <c r="F133" s="8" t="s">
        <v>71</v>
      </c>
      <c r="G133" s="8" t="s">
        <v>19</v>
      </c>
      <c r="H133" s="9">
        <v>888.7</v>
      </c>
      <c r="I133" s="9">
        <v>864.4</v>
      </c>
      <c r="J133" s="9">
        <v>864.4</v>
      </c>
      <c r="K133" s="9">
        <f t="shared" si="9"/>
        <v>100</v>
      </c>
    </row>
    <row r="134" spans="1:11" ht="12">
      <c r="A134" s="7" t="s">
        <v>717</v>
      </c>
      <c r="B134" s="16" t="s">
        <v>30</v>
      </c>
      <c r="C134" s="8" t="s">
        <v>66</v>
      </c>
      <c r="D134" s="8" t="s">
        <v>386</v>
      </c>
      <c r="E134" s="8" t="s">
        <v>393</v>
      </c>
      <c r="F134" s="8" t="s">
        <v>14</v>
      </c>
      <c r="G134" s="8" t="s">
        <v>14</v>
      </c>
      <c r="H134" s="9">
        <f aca="true" t="shared" si="10" ref="H134:J135">+H135</f>
        <v>45.9</v>
      </c>
      <c r="I134" s="9">
        <f t="shared" si="10"/>
        <v>45.9</v>
      </c>
      <c r="J134" s="9">
        <f t="shared" si="10"/>
        <v>45.9</v>
      </c>
      <c r="K134" s="9">
        <f t="shared" si="9"/>
        <v>100</v>
      </c>
    </row>
    <row r="135" spans="1:11" ht="24">
      <c r="A135" s="7" t="s">
        <v>718</v>
      </c>
      <c r="B135" s="16" t="s">
        <v>72</v>
      </c>
      <c r="C135" s="8" t="s">
        <v>66</v>
      </c>
      <c r="D135" s="8" t="s">
        <v>386</v>
      </c>
      <c r="E135" s="8" t="s">
        <v>393</v>
      </c>
      <c r="F135" s="8" t="s">
        <v>73</v>
      </c>
      <c r="G135" s="8" t="s">
        <v>14</v>
      </c>
      <c r="H135" s="9">
        <f t="shared" si="10"/>
        <v>45.9</v>
      </c>
      <c r="I135" s="9">
        <f t="shared" si="10"/>
        <v>45.9</v>
      </c>
      <c r="J135" s="9">
        <f t="shared" si="10"/>
        <v>45.9</v>
      </c>
      <c r="K135" s="9">
        <f t="shared" si="9"/>
        <v>100</v>
      </c>
    </row>
    <row r="136" spans="1:11" ht="24">
      <c r="A136" s="7" t="s">
        <v>719</v>
      </c>
      <c r="B136" s="16" t="s">
        <v>18</v>
      </c>
      <c r="C136" s="8" t="s">
        <v>66</v>
      </c>
      <c r="D136" s="8" t="s">
        <v>386</v>
      </c>
      <c r="E136" s="8" t="s">
        <v>393</v>
      </c>
      <c r="F136" s="8" t="s">
        <v>73</v>
      </c>
      <c r="G136" s="8" t="s">
        <v>19</v>
      </c>
      <c r="H136" s="9">
        <v>45.9</v>
      </c>
      <c r="I136" s="9">
        <v>45.9</v>
      </c>
      <c r="J136" s="9">
        <v>45.9</v>
      </c>
      <c r="K136" s="9">
        <f t="shared" si="9"/>
        <v>100</v>
      </c>
    </row>
    <row r="137" spans="1:11" ht="36">
      <c r="A137" s="7" t="s">
        <v>720</v>
      </c>
      <c r="B137" s="16" t="s">
        <v>439</v>
      </c>
      <c r="C137" s="8" t="s">
        <v>440</v>
      </c>
      <c r="D137" s="8" t="s">
        <v>14</v>
      </c>
      <c r="E137" s="8" t="s">
        <v>14</v>
      </c>
      <c r="F137" s="8" t="s">
        <v>14</v>
      </c>
      <c r="G137" s="8" t="s">
        <v>14</v>
      </c>
      <c r="H137" s="9">
        <f aca="true" t="shared" si="11" ref="H137:J140">+H138</f>
        <v>0</v>
      </c>
      <c r="I137" s="9">
        <f t="shared" si="11"/>
        <v>942.2</v>
      </c>
      <c r="J137" s="9">
        <f t="shared" si="11"/>
        <v>942.2</v>
      </c>
      <c r="K137" s="9">
        <f t="shared" si="9"/>
        <v>100</v>
      </c>
    </row>
    <row r="138" spans="1:11" ht="12">
      <c r="A138" s="7" t="s">
        <v>721</v>
      </c>
      <c r="B138" s="16" t="s">
        <v>385</v>
      </c>
      <c r="C138" s="8" t="s">
        <v>440</v>
      </c>
      <c r="D138" s="8" t="s">
        <v>386</v>
      </c>
      <c r="E138" s="8" t="s">
        <v>14</v>
      </c>
      <c r="F138" s="8" t="s">
        <v>14</v>
      </c>
      <c r="G138" s="8" t="s">
        <v>14</v>
      </c>
      <c r="H138" s="9">
        <f t="shared" si="11"/>
        <v>0</v>
      </c>
      <c r="I138" s="9">
        <f t="shared" si="11"/>
        <v>942.2</v>
      </c>
      <c r="J138" s="9">
        <f t="shared" si="11"/>
        <v>942.2</v>
      </c>
      <c r="K138" s="9">
        <f t="shared" si="9"/>
        <v>100</v>
      </c>
    </row>
    <row r="139" spans="1:11" ht="12">
      <c r="A139" s="7" t="s">
        <v>722</v>
      </c>
      <c r="B139" s="16" t="s">
        <v>30</v>
      </c>
      <c r="C139" s="8" t="s">
        <v>440</v>
      </c>
      <c r="D139" s="8" t="s">
        <v>386</v>
      </c>
      <c r="E139" s="8" t="s">
        <v>393</v>
      </c>
      <c r="F139" s="8" t="s">
        <v>14</v>
      </c>
      <c r="G139" s="8" t="s">
        <v>14</v>
      </c>
      <c r="H139" s="9">
        <f t="shared" si="11"/>
        <v>0</v>
      </c>
      <c r="I139" s="9">
        <f t="shared" si="11"/>
        <v>942.2</v>
      </c>
      <c r="J139" s="9">
        <f t="shared" si="11"/>
        <v>942.2</v>
      </c>
      <c r="K139" s="9">
        <f t="shared" si="9"/>
        <v>100</v>
      </c>
    </row>
    <row r="140" spans="1:11" ht="24">
      <c r="A140" s="7" t="s">
        <v>723</v>
      </c>
      <c r="B140" s="16" t="s">
        <v>47</v>
      </c>
      <c r="C140" s="8" t="s">
        <v>440</v>
      </c>
      <c r="D140" s="8" t="s">
        <v>386</v>
      </c>
      <c r="E140" s="8" t="s">
        <v>393</v>
      </c>
      <c r="F140" s="8" t="s">
        <v>48</v>
      </c>
      <c r="G140" s="8" t="s">
        <v>14</v>
      </c>
      <c r="H140" s="9">
        <f t="shared" si="11"/>
        <v>0</v>
      </c>
      <c r="I140" s="9">
        <f t="shared" si="11"/>
        <v>942.2</v>
      </c>
      <c r="J140" s="9">
        <f t="shared" si="11"/>
        <v>942.2</v>
      </c>
      <c r="K140" s="9">
        <f t="shared" si="9"/>
        <v>100</v>
      </c>
    </row>
    <row r="141" spans="1:11" ht="24">
      <c r="A141" s="7" t="s">
        <v>724</v>
      </c>
      <c r="B141" s="16" t="s">
        <v>80</v>
      </c>
      <c r="C141" s="8" t="s">
        <v>440</v>
      </c>
      <c r="D141" s="8" t="s">
        <v>386</v>
      </c>
      <c r="E141" s="8" t="s">
        <v>393</v>
      </c>
      <c r="F141" s="8" t="s">
        <v>48</v>
      </c>
      <c r="G141" s="8" t="s">
        <v>81</v>
      </c>
      <c r="H141" s="9"/>
      <c r="I141" s="9">
        <v>942.2</v>
      </c>
      <c r="J141" s="9">
        <v>942.2</v>
      </c>
      <c r="K141" s="9">
        <f t="shared" si="9"/>
        <v>100</v>
      </c>
    </row>
    <row r="142" spans="1:11" ht="24">
      <c r="A142" s="7" t="s">
        <v>725</v>
      </c>
      <c r="B142" s="16" t="s">
        <v>74</v>
      </c>
      <c r="C142" s="8" t="s">
        <v>29</v>
      </c>
      <c r="D142" s="8" t="s">
        <v>14</v>
      </c>
      <c r="E142" s="8" t="s">
        <v>14</v>
      </c>
      <c r="F142" s="8" t="s">
        <v>14</v>
      </c>
      <c r="G142" s="8" t="s">
        <v>14</v>
      </c>
      <c r="H142" s="9">
        <f>+H143+H287</f>
        <v>326679</v>
      </c>
      <c r="I142" s="9">
        <f>+I143+I287</f>
        <v>386820.5999999999</v>
      </c>
      <c r="J142" s="9">
        <f>+J143+J287</f>
        <v>377474.89999999997</v>
      </c>
      <c r="K142" s="9">
        <f aca="true" t="shared" si="12" ref="K142:K205">IF(I142=0,0,J142/I142)*100</f>
        <v>97.5839704503845</v>
      </c>
    </row>
    <row r="143" spans="1:11" ht="12">
      <c r="A143" s="7" t="s">
        <v>183</v>
      </c>
      <c r="B143" s="16" t="s">
        <v>412</v>
      </c>
      <c r="C143" s="8" t="s">
        <v>29</v>
      </c>
      <c r="D143" s="8" t="s">
        <v>413</v>
      </c>
      <c r="E143" s="8" t="s">
        <v>14</v>
      </c>
      <c r="F143" s="8" t="s">
        <v>14</v>
      </c>
      <c r="G143" s="8" t="s">
        <v>14</v>
      </c>
      <c r="H143" s="9">
        <f>+H144+H173+H206+H247</f>
        <v>314581.4</v>
      </c>
      <c r="I143" s="9">
        <f>+I144+I173+I206+I247</f>
        <v>372409.49999999994</v>
      </c>
      <c r="J143" s="9">
        <f>+J144+J173+J206+J247</f>
        <v>366267.89999999997</v>
      </c>
      <c r="K143" s="9">
        <f t="shared" si="12"/>
        <v>98.35084765560492</v>
      </c>
    </row>
    <row r="144" spans="1:11" ht="12">
      <c r="A144" s="7" t="s">
        <v>726</v>
      </c>
      <c r="B144" s="16" t="s">
        <v>75</v>
      </c>
      <c r="C144" s="8" t="s">
        <v>29</v>
      </c>
      <c r="D144" s="8" t="s">
        <v>413</v>
      </c>
      <c r="E144" s="8" t="s">
        <v>386</v>
      </c>
      <c r="F144" s="8" t="s">
        <v>14</v>
      </c>
      <c r="G144" s="8" t="s">
        <v>14</v>
      </c>
      <c r="H144" s="9">
        <f>+H145+H147+H149+H151+H153+H155+H157+H159+H163+H165+H167+H169+H171+H161</f>
        <v>104098.5</v>
      </c>
      <c r="I144" s="9">
        <f>+I145+I147+I149+I151+I153+I155+I157+I159+I163+I165+I167+I169+I171+I161</f>
        <v>127064.49999999997</v>
      </c>
      <c r="J144" s="9">
        <f>+J145+J147+J149+J151+J153+J155+J157+J159+J163+J165+J167+J169+J171+J161</f>
        <v>123758.4</v>
      </c>
      <c r="K144" s="9">
        <f t="shared" si="12"/>
        <v>97.39809309445204</v>
      </c>
    </row>
    <row r="145" spans="1:11" ht="36">
      <c r="A145" s="7" t="s">
        <v>194</v>
      </c>
      <c r="B145" s="16" t="s">
        <v>394</v>
      </c>
      <c r="C145" s="8" t="s">
        <v>29</v>
      </c>
      <c r="D145" s="8" t="s">
        <v>413</v>
      </c>
      <c r="E145" s="8" t="s">
        <v>386</v>
      </c>
      <c r="F145" s="8" t="s">
        <v>395</v>
      </c>
      <c r="G145" s="8" t="s">
        <v>14</v>
      </c>
      <c r="H145" s="9">
        <f>+H146</f>
        <v>0</v>
      </c>
      <c r="I145" s="9">
        <f>+I146</f>
        <v>1471.7</v>
      </c>
      <c r="J145" s="9">
        <f>+J146</f>
        <v>527.8</v>
      </c>
      <c r="K145" s="9">
        <f t="shared" si="12"/>
        <v>35.8632873547598</v>
      </c>
    </row>
    <row r="146" spans="1:11" ht="12">
      <c r="A146" s="7" t="s">
        <v>727</v>
      </c>
      <c r="B146" s="16" t="s">
        <v>49</v>
      </c>
      <c r="C146" s="8" t="s">
        <v>29</v>
      </c>
      <c r="D146" s="8" t="s">
        <v>413</v>
      </c>
      <c r="E146" s="8" t="s">
        <v>386</v>
      </c>
      <c r="F146" s="8" t="s">
        <v>395</v>
      </c>
      <c r="G146" s="8" t="s">
        <v>50</v>
      </c>
      <c r="H146" s="9"/>
      <c r="I146" s="9">
        <v>1471.7</v>
      </c>
      <c r="J146" s="9">
        <v>527.8</v>
      </c>
      <c r="K146" s="9">
        <f t="shared" si="12"/>
        <v>35.8632873547598</v>
      </c>
    </row>
    <row r="147" spans="1:11" ht="24">
      <c r="A147" s="7" t="s">
        <v>728</v>
      </c>
      <c r="B147" s="16" t="s">
        <v>47</v>
      </c>
      <c r="C147" s="8" t="s">
        <v>29</v>
      </c>
      <c r="D147" s="8" t="s">
        <v>413</v>
      </c>
      <c r="E147" s="8" t="s">
        <v>386</v>
      </c>
      <c r="F147" s="8" t="s">
        <v>76</v>
      </c>
      <c r="G147" s="8" t="s">
        <v>14</v>
      </c>
      <c r="H147" s="9">
        <f>+H148</f>
        <v>101282.8</v>
      </c>
      <c r="I147" s="9">
        <f>+I148</f>
        <v>101740.4</v>
      </c>
      <c r="J147" s="9">
        <f>+J148</f>
        <v>101235.7</v>
      </c>
      <c r="K147" s="9">
        <f t="shared" si="12"/>
        <v>99.50393354065838</v>
      </c>
    </row>
    <row r="148" spans="1:11" ht="12">
      <c r="A148" s="7" t="s">
        <v>729</v>
      </c>
      <c r="B148" s="16" t="s">
        <v>49</v>
      </c>
      <c r="C148" s="8" t="s">
        <v>29</v>
      </c>
      <c r="D148" s="8" t="s">
        <v>413</v>
      </c>
      <c r="E148" s="8" t="s">
        <v>386</v>
      </c>
      <c r="F148" s="8" t="s">
        <v>76</v>
      </c>
      <c r="G148" s="8" t="s">
        <v>50</v>
      </c>
      <c r="H148" s="9">
        <v>101282.8</v>
      </c>
      <c r="I148" s="9">
        <v>101740.4</v>
      </c>
      <c r="J148" s="9">
        <v>101235.7</v>
      </c>
      <c r="K148" s="9">
        <f t="shared" si="12"/>
        <v>99.50393354065838</v>
      </c>
    </row>
    <row r="149" spans="1:11" ht="72">
      <c r="A149" s="7" t="s">
        <v>730</v>
      </c>
      <c r="B149" s="16" t="s">
        <v>441</v>
      </c>
      <c r="C149" s="8" t="s">
        <v>29</v>
      </c>
      <c r="D149" s="8" t="s">
        <v>413</v>
      </c>
      <c r="E149" s="8" t="s">
        <v>386</v>
      </c>
      <c r="F149" s="8" t="s">
        <v>442</v>
      </c>
      <c r="G149" s="8" t="s">
        <v>14</v>
      </c>
      <c r="H149" s="9">
        <f>+H150</f>
        <v>0</v>
      </c>
      <c r="I149" s="9">
        <f>+I150</f>
        <v>6019.8</v>
      </c>
      <c r="J149" s="9">
        <f>+J150</f>
        <v>5643.5</v>
      </c>
      <c r="K149" s="9">
        <f t="shared" si="12"/>
        <v>93.74896175952689</v>
      </c>
    </row>
    <row r="150" spans="1:11" ht="12">
      <c r="A150" s="7" t="s">
        <v>731</v>
      </c>
      <c r="B150" s="16" t="s">
        <v>49</v>
      </c>
      <c r="C150" s="8" t="s">
        <v>29</v>
      </c>
      <c r="D150" s="8" t="s">
        <v>413</v>
      </c>
      <c r="E150" s="8" t="s">
        <v>386</v>
      </c>
      <c r="F150" s="8" t="s">
        <v>442</v>
      </c>
      <c r="G150" s="8" t="s">
        <v>50</v>
      </c>
      <c r="H150" s="9"/>
      <c r="I150" s="9">
        <v>6019.8</v>
      </c>
      <c r="J150" s="9">
        <v>5643.5</v>
      </c>
      <c r="K150" s="9">
        <f t="shared" si="12"/>
        <v>93.74896175952689</v>
      </c>
    </row>
    <row r="151" spans="1:11" ht="84">
      <c r="A151" s="7" t="s">
        <v>732</v>
      </c>
      <c r="B151" s="16" t="s">
        <v>350</v>
      </c>
      <c r="C151" s="8" t="s">
        <v>29</v>
      </c>
      <c r="D151" s="8" t="s">
        <v>413</v>
      </c>
      <c r="E151" s="8" t="s">
        <v>386</v>
      </c>
      <c r="F151" s="8" t="s">
        <v>77</v>
      </c>
      <c r="G151" s="8" t="s">
        <v>14</v>
      </c>
      <c r="H151" s="9">
        <f>+H152</f>
        <v>0.7</v>
      </c>
      <c r="I151" s="9">
        <f>+I152</f>
        <v>6.4</v>
      </c>
      <c r="J151" s="9">
        <f>+J152</f>
        <v>5.6</v>
      </c>
      <c r="K151" s="9">
        <f t="shared" si="12"/>
        <v>87.49999999999999</v>
      </c>
    </row>
    <row r="152" spans="1:11" ht="12">
      <c r="A152" s="7" t="s">
        <v>733</v>
      </c>
      <c r="B152" s="16" t="s">
        <v>49</v>
      </c>
      <c r="C152" s="8" t="s">
        <v>29</v>
      </c>
      <c r="D152" s="8" t="s">
        <v>413</v>
      </c>
      <c r="E152" s="8" t="s">
        <v>386</v>
      </c>
      <c r="F152" s="8" t="s">
        <v>77</v>
      </c>
      <c r="G152" s="8" t="s">
        <v>50</v>
      </c>
      <c r="H152" s="9">
        <v>0.7</v>
      </c>
      <c r="I152" s="9">
        <v>6.4</v>
      </c>
      <c r="J152" s="9">
        <v>5.6</v>
      </c>
      <c r="K152" s="9">
        <f t="shared" si="12"/>
        <v>87.49999999999999</v>
      </c>
    </row>
    <row r="153" spans="1:11" ht="60">
      <c r="A153" s="7" t="s">
        <v>734</v>
      </c>
      <c r="B153" s="16" t="s">
        <v>443</v>
      </c>
      <c r="C153" s="8" t="s">
        <v>29</v>
      </c>
      <c r="D153" s="8" t="s">
        <v>413</v>
      </c>
      <c r="E153" s="8" t="s">
        <v>386</v>
      </c>
      <c r="F153" s="8" t="s">
        <v>444</v>
      </c>
      <c r="G153" s="8" t="s">
        <v>14</v>
      </c>
      <c r="H153" s="9">
        <f>+H154</f>
        <v>0</v>
      </c>
      <c r="I153" s="9">
        <f>+I154</f>
        <v>3413.9</v>
      </c>
      <c r="J153" s="9">
        <f>+J154</f>
        <v>3412.3</v>
      </c>
      <c r="K153" s="9">
        <f t="shared" si="12"/>
        <v>99.95313278069071</v>
      </c>
    </row>
    <row r="154" spans="1:11" ht="12">
      <c r="A154" s="7" t="s">
        <v>735</v>
      </c>
      <c r="B154" s="16" t="s">
        <v>49</v>
      </c>
      <c r="C154" s="8" t="s">
        <v>29</v>
      </c>
      <c r="D154" s="8" t="s">
        <v>413</v>
      </c>
      <c r="E154" s="8" t="s">
        <v>386</v>
      </c>
      <c r="F154" s="8" t="s">
        <v>444</v>
      </c>
      <c r="G154" s="8" t="s">
        <v>50</v>
      </c>
      <c r="H154" s="9"/>
      <c r="I154" s="9">
        <v>3413.9</v>
      </c>
      <c r="J154" s="9">
        <v>3412.3</v>
      </c>
      <c r="K154" s="9">
        <f t="shared" si="12"/>
        <v>99.95313278069071</v>
      </c>
    </row>
    <row r="155" spans="1:11" ht="72">
      <c r="A155" s="7" t="s">
        <v>736</v>
      </c>
      <c r="B155" s="16" t="s">
        <v>445</v>
      </c>
      <c r="C155" s="8" t="s">
        <v>29</v>
      </c>
      <c r="D155" s="8" t="s">
        <v>413</v>
      </c>
      <c r="E155" s="8" t="s">
        <v>386</v>
      </c>
      <c r="F155" s="8" t="s">
        <v>446</v>
      </c>
      <c r="G155" s="8" t="s">
        <v>14</v>
      </c>
      <c r="H155" s="9">
        <f>+H156</f>
        <v>0</v>
      </c>
      <c r="I155" s="9">
        <f>+I156</f>
        <v>116</v>
      </c>
      <c r="J155" s="9">
        <f>+J156</f>
        <v>116</v>
      </c>
      <c r="K155" s="9">
        <f t="shared" si="12"/>
        <v>100</v>
      </c>
    </row>
    <row r="156" spans="1:11" ht="12">
      <c r="A156" s="7" t="s">
        <v>737</v>
      </c>
      <c r="B156" s="16" t="s">
        <v>49</v>
      </c>
      <c r="C156" s="8" t="s">
        <v>29</v>
      </c>
      <c r="D156" s="8" t="s">
        <v>413</v>
      </c>
      <c r="E156" s="8" t="s">
        <v>386</v>
      </c>
      <c r="F156" s="8" t="s">
        <v>446</v>
      </c>
      <c r="G156" s="8" t="s">
        <v>50</v>
      </c>
      <c r="H156" s="9"/>
      <c r="I156" s="9">
        <v>116</v>
      </c>
      <c r="J156" s="9">
        <v>116</v>
      </c>
      <c r="K156" s="9">
        <f t="shared" si="12"/>
        <v>100</v>
      </c>
    </row>
    <row r="157" spans="1:11" ht="48">
      <c r="A157" s="7" t="s">
        <v>738</v>
      </c>
      <c r="B157" s="16" t="s">
        <v>396</v>
      </c>
      <c r="C157" s="8" t="s">
        <v>29</v>
      </c>
      <c r="D157" s="8" t="s">
        <v>413</v>
      </c>
      <c r="E157" s="8" t="s">
        <v>386</v>
      </c>
      <c r="F157" s="8" t="s">
        <v>397</v>
      </c>
      <c r="G157" s="8" t="s">
        <v>14</v>
      </c>
      <c r="H157" s="9">
        <f>+H158</f>
        <v>0</v>
      </c>
      <c r="I157" s="9">
        <f>+I158</f>
        <v>1477</v>
      </c>
      <c r="J157" s="9">
        <f>+J158</f>
        <v>0</v>
      </c>
      <c r="K157" s="9">
        <f t="shared" si="12"/>
        <v>0</v>
      </c>
    </row>
    <row r="158" spans="1:11" ht="12">
      <c r="A158" s="7" t="s">
        <v>739</v>
      </c>
      <c r="B158" s="16" t="s">
        <v>49</v>
      </c>
      <c r="C158" s="8" t="s">
        <v>29</v>
      </c>
      <c r="D158" s="8" t="s">
        <v>413</v>
      </c>
      <c r="E158" s="8" t="s">
        <v>386</v>
      </c>
      <c r="F158" s="8" t="s">
        <v>397</v>
      </c>
      <c r="G158" s="8" t="s">
        <v>50</v>
      </c>
      <c r="H158" s="9"/>
      <c r="I158" s="9">
        <v>1477</v>
      </c>
      <c r="J158" s="9"/>
      <c r="K158" s="9">
        <f t="shared" si="12"/>
        <v>0</v>
      </c>
    </row>
    <row r="159" spans="1:11" ht="48">
      <c r="A159" s="7" t="s">
        <v>740</v>
      </c>
      <c r="B159" s="16" t="s">
        <v>435</v>
      </c>
      <c r="C159" s="8" t="s">
        <v>29</v>
      </c>
      <c r="D159" s="8" t="s">
        <v>413</v>
      </c>
      <c r="E159" s="8" t="s">
        <v>386</v>
      </c>
      <c r="F159" s="8" t="s">
        <v>436</v>
      </c>
      <c r="G159" s="8" t="s">
        <v>14</v>
      </c>
      <c r="H159" s="9">
        <f>+H160</f>
        <v>0</v>
      </c>
      <c r="I159" s="9">
        <f>+I160</f>
        <v>4715.5</v>
      </c>
      <c r="J159" s="9">
        <f>+J160</f>
        <v>4715.5</v>
      </c>
      <c r="K159" s="9">
        <f t="shared" si="12"/>
        <v>100</v>
      </c>
    </row>
    <row r="160" spans="1:11" ht="12">
      <c r="A160" s="7" t="s">
        <v>741</v>
      </c>
      <c r="B160" s="16" t="s">
        <v>49</v>
      </c>
      <c r="C160" s="8" t="s">
        <v>29</v>
      </c>
      <c r="D160" s="8" t="s">
        <v>413</v>
      </c>
      <c r="E160" s="8" t="s">
        <v>386</v>
      </c>
      <c r="F160" s="8" t="s">
        <v>436</v>
      </c>
      <c r="G160" s="8" t="s">
        <v>50</v>
      </c>
      <c r="H160" s="9"/>
      <c r="I160" s="9">
        <v>4715.5</v>
      </c>
      <c r="J160" s="9">
        <v>4715.5</v>
      </c>
      <c r="K160" s="9">
        <f t="shared" si="12"/>
        <v>100</v>
      </c>
    </row>
    <row r="161" spans="1:11" ht="36">
      <c r="A161" s="7" t="s">
        <v>228</v>
      </c>
      <c r="B161" s="16" t="s">
        <v>78</v>
      </c>
      <c r="C161" s="8" t="s">
        <v>29</v>
      </c>
      <c r="D161" s="8" t="s">
        <v>413</v>
      </c>
      <c r="E161" s="8" t="s">
        <v>386</v>
      </c>
      <c r="F161" s="8" t="s">
        <v>79</v>
      </c>
      <c r="G161" s="8" t="s">
        <v>14</v>
      </c>
      <c r="H161" s="9">
        <f>+H162</f>
        <v>145.1</v>
      </c>
      <c r="I161" s="9">
        <f>+I162</f>
        <v>0</v>
      </c>
      <c r="J161" s="9">
        <f>+J162</f>
        <v>0</v>
      </c>
      <c r="K161" s="9">
        <f t="shared" si="12"/>
        <v>0</v>
      </c>
    </row>
    <row r="162" spans="1:11" ht="24">
      <c r="A162" s="7" t="s">
        <v>742</v>
      </c>
      <c r="B162" s="16" t="s">
        <v>80</v>
      </c>
      <c r="C162" s="8" t="s">
        <v>29</v>
      </c>
      <c r="D162" s="8" t="s">
        <v>413</v>
      </c>
      <c r="E162" s="8" t="s">
        <v>386</v>
      </c>
      <c r="F162" s="8" t="s">
        <v>79</v>
      </c>
      <c r="G162" s="8" t="s">
        <v>81</v>
      </c>
      <c r="H162" s="9">
        <v>145.1</v>
      </c>
      <c r="I162" s="9"/>
      <c r="J162" s="9"/>
      <c r="K162" s="9">
        <f t="shared" si="12"/>
        <v>0</v>
      </c>
    </row>
    <row r="163" spans="1:11" ht="60">
      <c r="A163" s="7" t="s">
        <v>743</v>
      </c>
      <c r="B163" s="16" t="s">
        <v>398</v>
      </c>
      <c r="C163" s="8" t="s">
        <v>29</v>
      </c>
      <c r="D163" s="8" t="s">
        <v>413</v>
      </c>
      <c r="E163" s="8" t="s">
        <v>386</v>
      </c>
      <c r="F163" s="8" t="s">
        <v>201</v>
      </c>
      <c r="G163" s="8" t="s">
        <v>14</v>
      </c>
      <c r="H163" s="9">
        <f>+H164</f>
        <v>0</v>
      </c>
      <c r="I163" s="9">
        <f>+I164</f>
        <v>1.4</v>
      </c>
      <c r="J163" s="9">
        <f>+J164</f>
        <v>0.5</v>
      </c>
      <c r="K163" s="9">
        <f t="shared" si="12"/>
        <v>35.714285714285715</v>
      </c>
    </row>
    <row r="164" spans="1:11" ht="12">
      <c r="A164" s="7" t="s">
        <v>744</v>
      </c>
      <c r="B164" s="16" t="s">
        <v>49</v>
      </c>
      <c r="C164" s="8" t="s">
        <v>29</v>
      </c>
      <c r="D164" s="8" t="s">
        <v>413</v>
      </c>
      <c r="E164" s="8" t="s">
        <v>386</v>
      </c>
      <c r="F164" s="8" t="s">
        <v>201</v>
      </c>
      <c r="G164" s="8" t="s">
        <v>50</v>
      </c>
      <c r="H164" s="9"/>
      <c r="I164" s="9">
        <v>1.4</v>
      </c>
      <c r="J164" s="9">
        <v>0.5</v>
      </c>
      <c r="K164" s="9">
        <f t="shared" si="12"/>
        <v>35.714285714285715</v>
      </c>
    </row>
    <row r="165" spans="1:11" ht="48">
      <c r="A165" s="7" t="s">
        <v>745</v>
      </c>
      <c r="B165" s="16" t="s">
        <v>447</v>
      </c>
      <c r="C165" s="8" t="s">
        <v>29</v>
      </c>
      <c r="D165" s="8" t="s">
        <v>413</v>
      </c>
      <c r="E165" s="8" t="s">
        <v>386</v>
      </c>
      <c r="F165" s="8" t="s">
        <v>82</v>
      </c>
      <c r="G165" s="8" t="s">
        <v>14</v>
      </c>
      <c r="H165" s="9">
        <f>+H166</f>
        <v>300</v>
      </c>
      <c r="I165" s="9">
        <f>+I166</f>
        <v>184</v>
      </c>
      <c r="J165" s="9">
        <f>+J166</f>
        <v>184</v>
      </c>
      <c r="K165" s="9">
        <f t="shared" si="12"/>
        <v>100</v>
      </c>
    </row>
    <row r="166" spans="1:11" ht="12">
      <c r="A166" s="7" t="s">
        <v>746</v>
      </c>
      <c r="B166" s="16" t="s">
        <v>49</v>
      </c>
      <c r="C166" s="8" t="s">
        <v>29</v>
      </c>
      <c r="D166" s="8" t="s">
        <v>413</v>
      </c>
      <c r="E166" s="8" t="s">
        <v>386</v>
      </c>
      <c r="F166" s="8" t="s">
        <v>82</v>
      </c>
      <c r="G166" s="8" t="s">
        <v>50</v>
      </c>
      <c r="H166" s="9">
        <v>300</v>
      </c>
      <c r="I166" s="9">
        <v>184</v>
      </c>
      <c r="J166" s="9">
        <v>184</v>
      </c>
      <c r="K166" s="9">
        <f t="shared" si="12"/>
        <v>100</v>
      </c>
    </row>
    <row r="167" spans="1:11" ht="24">
      <c r="A167" s="7" t="s">
        <v>747</v>
      </c>
      <c r="B167" s="16" t="s">
        <v>448</v>
      </c>
      <c r="C167" s="8" t="s">
        <v>29</v>
      </c>
      <c r="D167" s="8" t="s">
        <v>413</v>
      </c>
      <c r="E167" s="8" t="s">
        <v>386</v>
      </c>
      <c r="F167" s="8" t="s">
        <v>449</v>
      </c>
      <c r="G167" s="8" t="s">
        <v>14</v>
      </c>
      <c r="H167" s="9">
        <f>+H168</f>
        <v>0</v>
      </c>
      <c r="I167" s="9">
        <f>+I168</f>
        <v>4578.8</v>
      </c>
      <c r="J167" s="9">
        <f>+J168</f>
        <v>4577.9</v>
      </c>
      <c r="K167" s="9">
        <f t="shared" si="12"/>
        <v>99.98034419498558</v>
      </c>
    </row>
    <row r="168" spans="1:11" ht="12">
      <c r="A168" s="7" t="s">
        <v>748</v>
      </c>
      <c r="B168" s="16" t="s">
        <v>49</v>
      </c>
      <c r="C168" s="8" t="s">
        <v>29</v>
      </c>
      <c r="D168" s="8" t="s">
        <v>413</v>
      </c>
      <c r="E168" s="8" t="s">
        <v>386</v>
      </c>
      <c r="F168" s="8" t="s">
        <v>449</v>
      </c>
      <c r="G168" s="8" t="s">
        <v>50</v>
      </c>
      <c r="H168" s="9"/>
      <c r="I168" s="9">
        <v>4578.8</v>
      </c>
      <c r="J168" s="9">
        <v>4577.9</v>
      </c>
      <c r="K168" s="9">
        <f t="shared" si="12"/>
        <v>99.98034419498558</v>
      </c>
    </row>
    <row r="169" spans="1:11" ht="192">
      <c r="A169" s="7" t="s">
        <v>749</v>
      </c>
      <c r="B169" s="17" t="s">
        <v>450</v>
      </c>
      <c r="C169" s="8" t="s">
        <v>29</v>
      </c>
      <c r="D169" s="8" t="s">
        <v>413</v>
      </c>
      <c r="E169" s="8" t="s">
        <v>386</v>
      </c>
      <c r="F169" s="8" t="s">
        <v>451</v>
      </c>
      <c r="G169" s="8" t="s">
        <v>14</v>
      </c>
      <c r="H169" s="9">
        <f>+H170</f>
        <v>0</v>
      </c>
      <c r="I169" s="9">
        <f>+I170</f>
        <v>969.7</v>
      </c>
      <c r="J169" s="9">
        <f>+J170</f>
        <v>969.7</v>
      </c>
      <c r="K169" s="9">
        <f t="shared" si="12"/>
        <v>100</v>
      </c>
    </row>
    <row r="170" spans="1:11" ht="12">
      <c r="A170" s="7" t="s">
        <v>750</v>
      </c>
      <c r="B170" s="16" t="s">
        <v>49</v>
      </c>
      <c r="C170" s="8" t="s">
        <v>29</v>
      </c>
      <c r="D170" s="8" t="s">
        <v>413</v>
      </c>
      <c r="E170" s="8" t="s">
        <v>386</v>
      </c>
      <c r="F170" s="8" t="s">
        <v>451</v>
      </c>
      <c r="G170" s="8" t="s">
        <v>50</v>
      </c>
      <c r="H170" s="9"/>
      <c r="I170" s="9">
        <v>969.7</v>
      </c>
      <c r="J170" s="9">
        <v>969.7</v>
      </c>
      <c r="K170" s="9">
        <f t="shared" si="12"/>
        <v>100</v>
      </c>
    </row>
    <row r="171" spans="1:11" ht="60">
      <c r="A171" s="7" t="s">
        <v>751</v>
      </c>
      <c r="B171" s="16" t="s">
        <v>83</v>
      </c>
      <c r="C171" s="8" t="s">
        <v>29</v>
      </c>
      <c r="D171" s="8" t="s">
        <v>413</v>
      </c>
      <c r="E171" s="8" t="s">
        <v>386</v>
      </c>
      <c r="F171" s="8" t="s">
        <v>84</v>
      </c>
      <c r="G171" s="8" t="s">
        <v>14</v>
      </c>
      <c r="H171" s="9">
        <f>+H172</f>
        <v>2369.9</v>
      </c>
      <c r="I171" s="9">
        <f>+I172</f>
        <v>2369.9</v>
      </c>
      <c r="J171" s="9">
        <f>+J172</f>
        <v>2369.9</v>
      </c>
      <c r="K171" s="9">
        <f t="shared" si="12"/>
        <v>100</v>
      </c>
    </row>
    <row r="172" spans="1:11" ht="12">
      <c r="A172" s="7" t="s">
        <v>752</v>
      </c>
      <c r="B172" s="16" t="s">
        <v>49</v>
      </c>
      <c r="C172" s="8" t="s">
        <v>29</v>
      </c>
      <c r="D172" s="8" t="s">
        <v>413</v>
      </c>
      <c r="E172" s="8" t="s">
        <v>386</v>
      </c>
      <c r="F172" s="8" t="s">
        <v>84</v>
      </c>
      <c r="G172" s="8" t="s">
        <v>50</v>
      </c>
      <c r="H172" s="9">
        <v>2369.9</v>
      </c>
      <c r="I172" s="9">
        <v>2369.9</v>
      </c>
      <c r="J172" s="9">
        <v>2369.9</v>
      </c>
      <c r="K172" s="9">
        <f t="shared" si="12"/>
        <v>100</v>
      </c>
    </row>
    <row r="173" spans="1:11" ht="12">
      <c r="A173" s="7" t="s">
        <v>753</v>
      </c>
      <c r="B173" s="16" t="s">
        <v>85</v>
      </c>
      <c r="C173" s="8" t="s">
        <v>29</v>
      </c>
      <c r="D173" s="8" t="s">
        <v>413</v>
      </c>
      <c r="E173" s="8" t="s">
        <v>387</v>
      </c>
      <c r="F173" s="8" t="s">
        <v>14</v>
      </c>
      <c r="G173" s="8" t="s">
        <v>14</v>
      </c>
      <c r="H173" s="9">
        <f>+H174+H176+H178+H180+H182+H184+H186+H188+H190+H192+H194+H196+H198+H200+H202+H204</f>
        <v>176525.9</v>
      </c>
      <c r="I173" s="9">
        <f>+I174+I176+I178+I180+I182+I184+I186+I188+I190+I192+I194+I196+I198+I200+I202+I204</f>
        <v>194987.1</v>
      </c>
      <c r="J173" s="9">
        <f>+J174+J176+J178+J180+J182+J184+J186+J188+J190+J192+J194+J196+J198+J200+J202+J204</f>
        <v>193582.89999999997</v>
      </c>
      <c r="K173" s="9">
        <f t="shared" si="12"/>
        <v>99.27984979519155</v>
      </c>
    </row>
    <row r="174" spans="1:11" ht="36">
      <c r="A174" s="7" t="s">
        <v>754</v>
      </c>
      <c r="B174" s="16" t="s">
        <v>394</v>
      </c>
      <c r="C174" s="8" t="s">
        <v>29</v>
      </c>
      <c r="D174" s="8" t="s">
        <v>413</v>
      </c>
      <c r="E174" s="8" t="s">
        <v>387</v>
      </c>
      <c r="F174" s="8" t="s">
        <v>395</v>
      </c>
      <c r="G174" s="8" t="s">
        <v>14</v>
      </c>
      <c r="H174" s="9">
        <f>+H175</f>
        <v>0</v>
      </c>
      <c r="I174" s="9">
        <f>+I175</f>
        <v>269.5</v>
      </c>
      <c r="J174" s="9">
        <f>+J175</f>
        <v>148.6</v>
      </c>
      <c r="K174" s="9">
        <f t="shared" si="12"/>
        <v>55.13914656771799</v>
      </c>
    </row>
    <row r="175" spans="1:11" ht="12">
      <c r="A175" s="7" t="s">
        <v>755</v>
      </c>
      <c r="B175" s="16" t="s">
        <v>49</v>
      </c>
      <c r="C175" s="8" t="s">
        <v>29</v>
      </c>
      <c r="D175" s="8" t="s">
        <v>413</v>
      </c>
      <c r="E175" s="8" t="s">
        <v>387</v>
      </c>
      <c r="F175" s="8" t="s">
        <v>395</v>
      </c>
      <c r="G175" s="8" t="s">
        <v>50</v>
      </c>
      <c r="H175" s="9"/>
      <c r="I175" s="9">
        <v>269.5</v>
      </c>
      <c r="J175" s="9">
        <v>148.6</v>
      </c>
      <c r="K175" s="9">
        <f t="shared" si="12"/>
        <v>55.13914656771799</v>
      </c>
    </row>
    <row r="176" spans="1:11" ht="24">
      <c r="A176" s="7" t="s">
        <v>756</v>
      </c>
      <c r="B176" s="16" t="s">
        <v>47</v>
      </c>
      <c r="C176" s="8" t="s">
        <v>29</v>
      </c>
      <c r="D176" s="8" t="s">
        <v>413</v>
      </c>
      <c r="E176" s="8" t="s">
        <v>387</v>
      </c>
      <c r="F176" s="8" t="s">
        <v>86</v>
      </c>
      <c r="G176" s="8" t="s">
        <v>14</v>
      </c>
      <c r="H176" s="9">
        <f>+H177</f>
        <v>26736.1</v>
      </c>
      <c r="I176" s="9">
        <f>+I177</f>
        <v>27680.8</v>
      </c>
      <c r="J176" s="9">
        <f>+J177</f>
        <v>26853.2</v>
      </c>
      <c r="K176" s="9">
        <f t="shared" si="12"/>
        <v>97.01020201728274</v>
      </c>
    </row>
    <row r="177" spans="1:11" ht="12">
      <c r="A177" s="7" t="s">
        <v>757</v>
      </c>
      <c r="B177" s="16" t="s">
        <v>49</v>
      </c>
      <c r="C177" s="8" t="s">
        <v>29</v>
      </c>
      <c r="D177" s="8" t="s">
        <v>413</v>
      </c>
      <c r="E177" s="8" t="s">
        <v>387</v>
      </c>
      <c r="F177" s="8" t="s">
        <v>86</v>
      </c>
      <c r="G177" s="8" t="s">
        <v>50</v>
      </c>
      <c r="H177" s="9">
        <v>26736.1</v>
      </c>
      <c r="I177" s="9">
        <v>27680.8</v>
      </c>
      <c r="J177" s="9">
        <v>26853.2</v>
      </c>
      <c r="K177" s="9">
        <f t="shared" si="12"/>
        <v>97.01020201728274</v>
      </c>
    </row>
    <row r="178" spans="1:11" ht="24">
      <c r="A178" s="7" t="s">
        <v>758</v>
      </c>
      <c r="B178" s="16" t="s">
        <v>47</v>
      </c>
      <c r="C178" s="8" t="s">
        <v>29</v>
      </c>
      <c r="D178" s="8" t="s">
        <v>413</v>
      </c>
      <c r="E178" s="8" t="s">
        <v>387</v>
      </c>
      <c r="F178" s="8" t="s">
        <v>87</v>
      </c>
      <c r="G178" s="8" t="s">
        <v>14</v>
      </c>
      <c r="H178" s="9">
        <f>+H179</f>
        <v>17736.5</v>
      </c>
      <c r="I178" s="9">
        <f>+I179</f>
        <v>16495.3</v>
      </c>
      <c r="J178" s="9">
        <f>+J179</f>
        <v>16439.5</v>
      </c>
      <c r="K178" s="9">
        <f t="shared" si="12"/>
        <v>99.66172182379223</v>
      </c>
    </row>
    <row r="179" spans="1:11" ht="12">
      <c r="A179" s="7" t="s">
        <v>759</v>
      </c>
      <c r="B179" s="16" t="s">
        <v>49</v>
      </c>
      <c r="C179" s="8" t="s">
        <v>29</v>
      </c>
      <c r="D179" s="8" t="s">
        <v>413</v>
      </c>
      <c r="E179" s="8" t="s">
        <v>387</v>
      </c>
      <c r="F179" s="8" t="s">
        <v>87</v>
      </c>
      <c r="G179" s="8" t="s">
        <v>50</v>
      </c>
      <c r="H179" s="9">
        <v>17736.5</v>
      </c>
      <c r="I179" s="9">
        <v>16495.3</v>
      </c>
      <c r="J179" s="9">
        <v>16439.5</v>
      </c>
      <c r="K179" s="9">
        <f t="shared" si="12"/>
        <v>99.66172182379223</v>
      </c>
    </row>
    <row r="180" spans="1:11" ht="72">
      <c r="A180" s="7" t="s">
        <v>760</v>
      </c>
      <c r="B180" s="16" t="s">
        <v>441</v>
      </c>
      <c r="C180" s="8" t="s">
        <v>29</v>
      </c>
      <c r="D180" s="8" t="s">
        <v>413</v>
      </c>
      <c r="E180" s="8" t="s">
        <v>387</v>
      </c>
      <c r="F180" s="8" t="s">
        <v>442</v>
      </c>
      <c r="G180" s="8" t="s">
        <v>14</v>
      </c>
      <c r="H180" s="9">
        <f>+H181</f>
        <v>0</v>
      </c>
      <c r="I180" s="9">
        <f>+I181</f>
        <v>83.2</v>
      </c>
      <c r="J180" s="9">
        <f>+J181</f>
        <v>77.4</v>
      </c>
      <c r="K180" s="9">
        <f t="shared" si="12"/>
        <v>93.02884615384616</v>
      </c>
    </row>
    <row r="181" spans="1:11" ht="12">
      <c r="A181" s="7" t="s">
        <v>761</v>
      </c>
      <c r="B181" s="16" t="s">
        <v>49</v>
      </c>
      <c r="C181" s="8" t="s">
        <v>29</v>
      </c>
      <c r="D181" s="8" t="s">
        <v>413</v>
      </c>
      <c r="E181" s="8" t="s">
        <v>387</v>
      </c>
      <c r="F181" s="8" t="s">
        <v>442</v>
      </c>
      <c r="G181" s="8" t="s">
        <v>50</v>
      </c>
      <c r="H181" s="9"/>
      <c r="I181" s="9">
        <v>83.2</v>
      </c>
      <c r="J181" s="9">
        <v>77.4</v>
      </c>
      <c r="K181" s="9">
        <f t="shared" si="12"/>
        <v>93.02884615384616</v>
      </c>
    </row>
    <row r="182" spans="1:11" ht="84">
      <c r="A182" s="7" t="s">
        <v>762</v>
      </c>
      <c r="B182" s="16" t="s">
        <v>350</v>
      </c>
      <c r="C182" s="8" t="s">
        <v>29</v>
      </c>
      <c r="D182" s="8" t="s">
        <v>413</v>
      </c>
      <c r="E182" s="8" t="s">
        <v>387</v>
      </c>
      <c r="F182" s="8" t="s">
        <v>77</v>
      </c>
      <c r="G182" s="8" t="s">
        <v>14</v>
      </c>
      <c r="H182" s="9">
        <f>+H183</f>
        <v>0</v>
      </c>
      <c r="I182" s="9">
        <f>+I183</f>
        <v>0.1</v>
      </c>
      <c r="J182" s="9">
        <f>+J183</f>
        <v>0.1</v>
      </c>
      <c r="K182" s="9">
        <f t="shared" si="12"/>
        <v>100</v>
      </c>
    </row>
    <row r="183" spans="1:11" ht="12">
      <c r="A183" s="7" t="s">
        <v>763</v>
      </c>
      <c r="B183" s="16" t="s">
        <v>49</v>
      </c>
      <c r="C183" s="8" t="s">
        <v>29</v>
      </c>
      <c r="D183" s="8" t="s">
        <v>413</v>
      </c>
      <c r="E183" s="8" t="s">
        <v>387</v>
      </c>
      <c r="F183" s="8" t="s">
        <v>77</v>
      </c>
      <c r="G183" s="8" t="s">
        <v>50</v>
      </c>
      <c r="H183" s="9"/>
      <c r="I183" s="9">
        <v>0.1</v>
      </c>
      <c r="J183" s="9">
        <v>0.1</v>
      </c>
      <c r="K183" s="9">
        <f t="shared" si="12"/>
        <v>100</v>
      </c>
    </row>
    <row r="184" spans="1:11" ht="36">
      <c r="A184" s="7" t="s">
        <v>764</v>
      </c>
      <c r="B184" s="16" t="s">
        <v>452</v>
      </c>
      <c r="C184" s="8" t="s">
        <v>29</v>
      </c>
      <c r="D184" s="8" t="s">
        <v>413</v>
      </c>
      <c r="E184" s="8" t="s">
        <v>387</v>
      </c>
      <c r="F184" s="8" t="s">
        <v>453</v>
      </c>
      <c r="G184" s="8" t="s">
        <v>14</v>
      </c>
      <c r="H184" s="9">
        <f>+H185</f>
        <v>0</v>
      </c>
      <c r="I184" s="9">
        <f>+I185</f>
        <v>4441.1</v>
      </c>
      <c r="J184" s="9">
        <f>+J185</f>
        <v>4330.2</v>
      </c>
      <c r="K184" s="9">
        <f t="shared" si="12"/>
        <v>97.50287091036003</v>
      </c>
    </row>
    <row r="185" spans="1:11" ht="12">
      <c r="A185" s="7" t="s">
        <v>765</v>
      </c>
      <c r="B185" s="16" t="s">
        <v>49</v>
      </c>
      <c r="C185" s="8" t="s">
        <v>29</v>
      </c>
      <c r="D185" s="8" t="s">
        <v>413</v>
      </c>
      <c r="E185" s="8" t="s">
        <v>387</v>
      </c>
      <c r="F185" s="8" t="s">
        <v>453</v>
      </c>
      <c r="G185" s="8" t="s">
        <v>50</v>
      </c>
      <c r="H185" s="9"/>
      <c r="I185" s="9">
        <v>4441.1</v>
      </c>
      <c r="J185" s="9">
        <v>4330.2</v>
      </c>
      <c r="K185" s="9">
        <f t="shared" si="12"/>
        <v>97.50287091036003</v>
      </c>
    </row>
    <row r="186" spans="1:11" ht="36">
      <c r="A186" s="7" t="s">
        <v>766</v>
      </c>
      <c r="B186" s="16" t="s">
        <v>88</v>
      </c>
      <c r="C186" s="8" t="s">
        <v>29</v>
      </c>
      <c r="D186" s="8" t="s">
        <v>413</v>
      </c>
      <c r="E186" s="8" t="s">
        <v>387</v>
      </c>
      <c r="F186" s="8" t="s">
        <v>89</v>
      </c>
      <c r="G186" s="8" t="s">
        <v>14</v>
      </c>
      <c r="H186" s="9">
        <f>+H187</f>
        <v>300.3</v>
      </c>
      <c r="I186" s="9">
        <f>+I187</f>
        <v>300.3</v>
      </c>
      <c r="J186" s="9">
        <f>+J187</f>
        <v>288.6</v>
      </c>
      <c r="K186" s="9">
        <f t="shared" si="12"/>
        <v>96.1038961038961</v>
      </c>
    </row>
    <row r="187" spans="1:11" ht="12">
      <c r="A187" s="7" t="s">
        <v>767</v>
      </c>
      <c r="B187" s="16" t="s">
        <v>49</v>
      </c>
      <c r="C187" s="8" t="s">
        <v>29</v>
      </c>
      <c r="D187" s="8" t="s">
        <v>413</v>
      </c>
      <c r="E187" s="8" t="s">
        <v>387</v>
      </c>
      <c r="F187" s="8" t="s">
        <v>89</v>
      </c>
      <c r="G187" s="8" t="s">
        <v>50</v>
      </c>
      <c r="H187" s="9">
        <v>300.3</v>
      </c>
      <c r="I187" s="9">
        <v>300.3</v>
      </c>
      <c r="J187" s="9">
        <v>288.6</v>
      </c>
      <c r="K187" s="9">
        <f t="shared" si="12"/>
        <v>96.1038961038961</v>
      </c>
    </row>
    <row r="188" spans="1:11" ht="60">
      <c r="A188" s="7" t="s">
        <v>768</v>
      </c>
      <c r="B188" s="16" t="s">
        <v>443</v>
      </c>
      <c r="C188" s="8" t="s">
        <v>29</v>
      </c>
      <c r="D188" s="8" t="s">
        <v>413</v>
      </c>
      <c r="E188" s="8" t="s">
        <v>387</v>
      </c>
      <c r="F188" s="8" t="s">
        <v>444</v>
      </c>
      <c r="G188" s="8" t="s">
        <v>14</v>
      </c>
      <c r="H188" s="9">
        <f>+H189</f>
        <v>0</v>
      </c>
      <c r="I188" s="9">
        <f>+I189</f>
        <v>2317.3</v>
      </c>
      <c r="J188" s="9">
        <f>+J189</f>
        <v>2279.5</v>
      </c>
      <c r="K188" s="9">
        <f t="shared" si="12"/>
        <v>98.36879126569714</v>
      </c>
    </row>
    <row r="189" spans="1:11" ht="12">
      <c r="A189" s="7" t="s">
        <v>769</v>
      </c>
      <c r="B189" s="16" t="s">
        <v>49</v>
      </c>
      <c r="C189" s="8" t="s">
        <v>29</v>
      </c>
      <c r="D189" s="8" t="s">
        <v>413</v>
      </c>
      <c r="E189" s="8" t="s">
        <v>387</v>
      </c>
      <c r="F189" s="8" t="s">
        <v>444</v>
      </c>
      <c r="G189" s="8" t="s">
        <v>50</v>
      </c>
      <c r="H189" s="9"/>
      <c r="I189" s="9">
        <v>2317.3</v>
      </c>
      <c r="J189" s="9">
        <v>2279.5</v>
      </c>
      <c r="K189" s="9">
        <f t="shared" si="12"/>
        <v>98.36879126569714</v>
      </c>
    </row>
    <row r="190" spans="1:11" ht="72">
      <c r="A190" s="7" t="s">
        <v>770</v>
      </c>
      <c r="B190" s="16" t="s">
        <v>445</v>
      </c>
      <c r="C190" s="8" t="s">
        <v>29</v>
      </c>
      <c r="D190" s="8" t="s">
        <v>413</v>
      </c>
      <c r="E190" s="8" t="s">
        <v>387</v>
      </c>
      <c r="F190" s="8" t="s">
        <v>446</v>
      </c>
      <c r="G190" s="8" t="s">
        <v>14</v>
      </c>
      <c r="H190" s="9">
        <f>+H191</f>
        <v>0</v>
      </c>
      <c r="I190" s="9">
        <f>+I191</f>
        <v>10.5</v>
      </c>
      <c r="J190" s="9">
        <f>+J191</f>
        <v>10.5</v>
      </c>
      <c r="K190" s="9">
        <f t="shared" si="12"/>
        <v>100</v>
      </c>
    </row>
    <row r="191" spans="1:11" ht="12">
      <c r="A191" s="7" t="s">
        <v>771</v>
      </c>
      <c r="B191" s="16" t="s">
        <v>49</v>
      </c>
      <c r="C191" s="8" t="s">
        <v>29</v>
      </c>
      <c r="D191" s="8" t="s">
        <v>413</v>
      </c>
      <c r="E191" s="8" t="s">
        <v>387</v>
      </c>
      <c r="F191" s="8" t="s">
        <v>446</v>
      </c>
      <c r="G191" s="8" t="s">
        <v>50</v>
      </c>
      <c r="H191" s="9"/>
      <c r="I191" s="9">
        <v>10.5</v>
      </c>
      <c r="J191" s="9">
        <v>10.5</v>
      </c>
      <c r="K191" s="9">
        <f t="shared" si="12"/>
        <v>100</v>
      </c>
    </row>
    <row r="192" spans="1:11" ht="72">
      <c r="A192" s="7" t="s">
        <v>772</v>
      </c>
      <c r="B192" s="16" t="s">
        <v>454</v>
      </c>
      <c r="C192" s="8" t="s">
        <v>29</v>
      </c>
      <c r="D192" s="8" t="s">
        <v>413</v>
      </c>
      <c r="E192" s="8" t="s">
        <v>387</v>
      </c>
      <c r="F192" s="8" t="s">
        <v>455</v>
      </c>
      <c r="G192" s="8" t="s">
        <v>14</v>
      </c>
      <c r="H192" s="9">
        <f>+H193</f>
        <v>0</v>
      </c>
      <c r="I192" s="9">
        <f>+I193</f>
        <v>51.1</v>
      </c>
      <c r="J192" s="9">
        <f>+J193</f>
        <v>51.1</v>
      </c>
      <c r="K192" s="9">
        <f t="shared" si="12"/>
        <v>100</v>
      </c>
    </row>
    <row r="193" spans="1:11" ht="12">
      <c r="A193" s="7" t="s">
        <v>773</v>
      </c>
      <c r="B193" s="16" t="s">
        <v>49</v>
      </c>
      <c r="C193" s="8" t="s">
        <v>29</v>
      </c>
      <c r="D193" s="8" t="s">
        <v>413</v>
      </c>
      <c r="E193" s="8" t="s">
        <v>387</v>
      </c>
      <c r="F193" s="8" t="s">
        <v>455</v>
      </c>
      <c r="G193" s="8" t="s">
        <v>50</v>
      </c>
      <c r="H193" s="9"/>
      <c r="I193" s="9">
        <v>51.1</v>
      </c>
      <c r="J193" s="9">
        <v>51.1</v>
      </c>
      <c r="K193" s="9">
        <f t="shared" si="12"/>
        <v>100</v>
      </c>
    </row>
    <row r="194" spans="1:11" ht="84">
      <c r="A194" s="7" t="s">
        <v>774</v>
      </c>
      <c r="B194" s="16" t="s">
        <v>456</v>
      </c>
      <c r="C194" s="8" t="s">
        <v>29</v>
      </c>
      <c r="D194" s="8" t="s">
        <v>413</v>
      </c>
      <c r="E194" s="8" t="s">
        <v>387</v>
      </c>
      <c r="F194" s="8" t="s">
        <v>457</v>
      </c>
      <c r="G194" s="8" t="s">
        <v>14</v>
      </c>
      <c r="H194" s="9">
        <f>+H195</f>
        <v>0</v>
      </c>
      <c r="I194" s="9">
        <f>+I195</f>
        <v>300</v>
      </c>
      <c r="J194" s="9">
        <f>+J195</f>
        <v>300</v>
      </c>
      <c r="K194" s="9">
        <f t="shared" si="12"/>
        <v>100</v>
      </c>
    </row>
    <row r="195" spans="1:11" ht="12">
      <c r="A195" s="7" t="s">
        <v>775</v>
      </c>
      <c r="B195" s="16" t="s">
        <v>49</v>
      </c>
      <c r="C195" s="8" t="s">
        <v>29</v>
      </c>
      <c r="D195" s="8" t="s">
        <v>413</v>
      </c>
      <c r="E195" s="8" t="s">
        <v>387</v>
      </c>
      <c r="F195" s="8" t="s">
        <v>457</v>
      </c>
      <c r="G195" s="8" t="s">
        <v>50</v>
      </c>
      <c r="H195" s="9"/>
      <c r="I195" s="9">
        <v>300</v>
      </c>
      <c r="J195" s="9">
        <v>300</v>
      </c>
      <c r="K195" s="9">
        <f t="shared" si="12"/>
        <v>100</v>
      </c>
    </row>
    <row r="196" spans="1:11" ht="48">
      <c r="A196" s="7" t="s">
        <v>776</v>
      </c>
      <c r="B196" s="16" t="s">
        <v>396</v>
      </c>
      <c r="C196" s="8" t="s">
        <v>29</v>
      </c>
      <c r="D196" s="8" t="s">
        <v>413</v>
      </c>
      <c r="E196" s="8" t="s">
        <v>387</v>
      </c>
      <c r="F196" s="8" t="s">
        <v>397</v>
      </c>
      <c r="G196" s="8" t="s">
        <v>14</v>
      </c>
      <c r="H196" s="9">
        <f>+H197</f>
        <v>0</v>
      </c>
      <c r="I196" s="9">
        <f>+I197</f>
        <v>229.4</v>
      </c>
      <c r="J196" s="9">
        <f>+J197</f>
        <v>0</v>
      </c>
      <c r="K196" s="9">
        <f t="shared" si="12"/>
        <v>0</v>
      </c>
    </row>
    <row r="197" spans="1:11" ht="12">
      <c r="A197" s="7" t="s">
        <v>777</v>
      </c>
      <c r="B197" s="16" t="s">
        <v>49</v>
      </c>
      <c r="C197" s="8" t="s">
        <v>29</v>
      </c>
      <c r="D197" s="8" t="s">
        <v>413</v>
      </c>
      <c r="E197" s="8" t="s">
        <v>387</v>
      </c>
      <c r="F197" s="8" t="s">
        <v>397</v>
      </c>
      <c r="G197" s="8" t="s">
        <v>50</v>
      </c>
      <c r="H197" s="9"/>
      <c r="I197" s="9">
        <v>229.4</v>
      </c>
      <c r="J197" s="9"/>
      <c r="K197" s="9">
        <f t="shared" si="12"/>
        <v>0</v>
      </c>
    </row>
    <row r="198" spans="1:11" ht="144">
      <c r="A198" s="7" t="s">
        <v>778</v>
      </c>
      <c r="B198" s="17" t="s">
        <v>1</v>
      </c>
      <c r="C198" s="8" t="s">
        <v>29</v>
      </c>
      <c r="D198" s="8" t="s">
        <v>413</v>
      </c>
      <c r="E198" s="8" t="s">
        <v>387</v>
      </c>
      <c r="F198" s="8" t="s">
        <v>90</v>
      </c>
      <c r="G198" s="8" t="s">
        <v>14</v>
      </c>
      <c r="H198" s="9">
        <f>+H199</f>
        <v>131753</v>
      </c>
      <c r="I198" s="9">
        <f>+I199</f>
        <v>140598.5</v>
      </c>
      <c r="J198" s="9">
        <f>+J199</f>
        <v>140597.4</v>
      </c>
      <c r="K198" s="9">
        <f t="shared" si="12"/>
        <v>99.99921763034456</v>
      </c>
    </row>
    <row r="199" spans="1:11" ht="12">
      <c r="A199" s="7" t="s">
        <v>779</v>
      </c>
      <c r="B199" s="16" t="s">
        <v>49</v>
      </c>
      <c r="C199" s="8" t="s">
        <v>29</v>
      </c>
      <c r="D199" s="8" t="s">
        <v>413</v>
      </c>
      <c r="E199" s="8" t="s">
        <v>387</v>
      </c>
      <c r="F199" s="8" t="s">
        <v>90</v>
      </c>
      <c r="G199" s="8" t="s">
        <v>50</v>
      </c>
      <c r="H199" s="9">
        <v>131753</v>
      </c>
      <c r="I199" s="9">
        <v>140598.5</v>
      </c>
      <c r="J199" s="9">
        <v>140597.4</v>
      </c>
      <c r="K199" s="9">
        <f t="shared" si="12"/>
        <v>99.99921763034456</v>
      </c>
    </row>
    <row r="200" spans="1:11" ht="96">
      <c r="A200" s="7" t="s">
        <v>780</v>
      </c>
      <c r="B200" s="17" t="s">
        <v>458</v>
      </c>
      <c r="C200" s="8" t="s">
        <v>29</v>
      </c>
      <c r="D200" s="8" t="s">
        <v>413</v>
      </c>
      <c r="E200" s="8" t="s">
        <v>387</v>
      </c>
      <c r="F200" s="8" t="s">
        <v>459</v>
      </c>
      <c r="G200" s="8" t="s">
        <v>14</v>
      </c>
      <c r="H200" s="9">
        <f>+H201</f>
        <v>0</v>
      </c>
      <c r="I200" s="9">
        <f>+I201</f>
        <v>15</v>
      </c>
      <c r="J200" s="9">
        <f>+J201</f>
        <v>15</v>
      </c>
      <c r="K200" s="9">
        <f t="shared" si="12"/>
        <v>100</v>
      </c>
    </row>
    <row r="201" spans="1:11" ht="12">
      <c r="A201" s="7" t="s">
        <v>781</v>
      </c>
      <c r="B201" s="16" t="s">
        <v>49</v>
      </c>
      <c r="C201" s="8" t="s">
        <v>29</v>
      </c>
      <c r="D201" s="8" t="s">
        <v>413</v>
      </c>
      <c r="E201" s="8" t="s">
        <v>387</v>
      </c>
      <c r="F201" s="8" t="s">
        <v>459</v>
      </c>
      <c r="G201" s="8" t="s">
        <v>50</v>
      </c>
      <c r="H201" s="9"/>
      <c r="I201" s="9">
        <v>15</v>
      </c>
      <c r="J201" s="9">
        <v>15</v>
      </c>
      <c r="K201" s="9">
        <f t="shared" si="12"/>
        <v>100</v>
      </c>
    </row>
    <row r="202" spans="1:11" ht="72">
      <c r="A202" s="7" t="s">
        <v>782</v>
      </c>
      <c r="B202" s="16" t="s">
        <v>417</v>
      </c>
      <c r="C202" s="8" t="s">
        <v>29</v>
      </c>
      <c r="D202" s="8" t="s">
        <v>413</v>
      </c>
      <c r="E202" s="8" t="s">
        <v>387</v>
      </c>
      <c r="F202" s="8" t="s">
        <v>418</v>
      </c>
      <c r="G202" s="8" t="s">
        <v>14</v>
      </c>
      <c r="H202" s="9">
        <f>+H203</f>
        <v>0</v>
      </c>
      <c r="I202" s="9">
        <f>+I203</f>
        <v>45</v>
      </c>
      <c r="J202" s="9">
        <f>+J203</f>
        <v>45</v>
      </c>
      <c r="K202" s="9">
        <f t="shared" si="12"/>
        <v>100</v>
      </c>
    </row>
    <row r="203" spans="1:11" ht="12">
      <c r="A203" s="7" t="s">
        <v>783</v>
      </c>
      <c r="B203" s="16" t="s">
        <v>49</v>
      </c>
      <c r="C203" s="8" t="s">
        <v>29</v>
      </c>
      <c r="D203" s="8" t="s">
        <v>413</v>
      </c>
      <c r="E203" s="8" t="s">
        <v>387</v>
      </c>
      <c r="F203" s="8" t="s">
        <v>418</v>
      </c>
      <c r="G203" s="8" t="s">
        <v>50</v>
      </c>
      <c r="H203" s="9"/>
      <c r="I203" s="9">
        <v>45</v>
      </c>
      <c r="J203" s="9">
        <v>45</v>
      </c>
      <c r="K203" s="9">
        <f t="shared" si="12"/>
        <v>100</v>
      </c>
    </row>
    <row r="204" spans="1:11" ht="84">
      <c r="A204" s="7" t="s">
        <v>784</v>
      </c>
      <c r="B204" s="16" t="s">
        <v>460</v>
      </c>
      <c r="C204" s="8" t="s">
        <v>29</v>
      </c>
      <c r="D204" s="8" t="s">
        <v>413</v>
      </c>
      <c r="E204" s="8" t="s">
        <v>387</v>
      </c>
      <c r="F204" s="8" t="s">
        <v>461</v>
      </c>
      <c r="G204" s="8" t="s">
        <v>14</v>
      </c>
      <c r="H204" s="9">
        <f>+H205</f>
        <v>0</v>
      </c>
      <c r="I204" s="9">
        <f>+I205</f>
        <v>2150</v>
      </c>
      <c r="J204" s="9">
        <f>+J205</f>
        <v>2146.8</v>
      </c>
      <c r="K204" s="9">
        <f t="shared" si="12"/>
        <v>99.85116279069769</v>
      </c>
    </row>
    <row r="205" spans="1:11" ht="12">
      <c r="A205" s="7" t="s">
        <v>785</v>
      </c>
      <c r="B205" s="16" t="s">
        <v>49</v>
      </c>
      <c r="C205" s="8" t="s">
        <v>29</v>
      </c>
      <c r="D205" s="8" t="s">
        <v>413</v>
      </c>
      <c r="E205" s="8" t="s">
        <v>387</v>
      </c>
      <c r="F205" s="8" t="s">
        <v>461</v>
      </c>
      <c r="G205" s="8" t="s">
        <v>50</v>
      </c>
      <c r="H205" s="9"/>
      <c r="I205" s="9">
        <v>2150</v>
      </c>
      <c r="J205" s="9">
        <v>2146.8</v>
      </c>
      <c r="K205" s="9">
        <f t="shared" si="12"/>
        <v>99.85116279069769</v>
      </c>
    </row>
    <row r="206" spans="1:11" ht="12">
      <c r="A206" s="7" t="s">
        <v>786</v>
      </c>
      <c r="B206" s="16" t="s">
        <v>91</v>
      </c>
      <c r="C206" s="8" t="s">
        <v>29</v>
      </c>
      <c r="D206" s="8" t="s">
        <v>413</v>
      </c>
      <c r="E206" s="8" t="s">
        <v>413</v>
      </c>
      <c r="F206" s="8" t="s">
        <v>14</v>
      </c>
      <c r="G206" s="8" t="s">
        <v>14</v>
      </c>
      <c r="H206" s="9">
        <f>+H207+H209+H213+H215+H217+H219+H221+H223+H225+H227+H229+H231+H233+H235+H237+H239+H241+H243+H245+H211</f>
        <v>8952.600000000002</v>
      </c>
      <c r="I206" s="9">
        <f>+I207+I209+I213+I215+I217+I219+I221+I223+I225+I227+I229+I231+I233+I235+I237+I239+I241+I243+I245+I211</f>
        <v>15237.1</v>
      </c>
      <c r="J206" s="9">
        <f>+J207+J209+J213+J215+J217+J219+J221+J223+J225+J227+J229+J231+J233+J235+J237+J239+J241+J243+J245+J211</f>
        <v>14593.199999999999</v>
      </c>
      <c r="K206" s="9">
        <f aca="true" t="shared" si="13" ref="K206:K269">IF(I206=0,0,J206/I206)*100</f>
        <v>95.7741302478818</v>
      </c>
    </row>
    <row r="207" spans="1:11" ht="36">
      <c r="A207" s="7" t="s">
        <v>787</v>
      </c>
      <c r="B207" s="16" t="s">
        <v>394</v>
      </c>
      <c r="C207" s="8" t="s">
        <v>29</v>
      </c>
      <c r="D207" s="8" t="s">
        <v>413</v>
      </c>
      <c r="E207" s="8" t="s">
        <v>413</v>
      </c>
      <c r="F207" s="8" t="s">
        <v>395</v>
      </c>
      <c r="G207" s="8" t="s">
        <v>14</v>
      </c>
      <c r="H207" s="9">
        <f>+H208</f>
        <v>0</v>
      </c>
      <c r="I207" s="9">
        <f>+I208</f>
        <v>199.3</v>
      </c>
      <c r="J207" s="9">
        <f>+J208</f>
        <v>0</v>
      </c>
      <c r="K207" s="9">
        <f t="shared" si="13"/>
        <v>0</v>
      </c>
    </row>
    <row r="208" spans="1:11" ht="12">
      <c r="A208" s="7" t="s">
        <v>788</v>
      </c>
      <c r="B208" s="16" t="s">
        <v>49</v>
      </c>
      <c r="C208" s="8" t="s">
        <v>29</v>
      </c>
      <c r="D208" s="8" t="s">
        <v>413</v>
      </c>
      <c r="E208" s="8" t="s">
        <v>413</v>
      </c>
      <c r="F208" s="8" t="s">
        <v>395</v>
      </c>
      <c r="G208" s="8" t="s">
        <v>50</v>
      </c>
      <c r="H208" s="9"/>
      <c r="I208" s="9">
        <v>199.3</v>
      </c>
      <c r="J208" s="9"/>
      <c r="K208" s="9">
        <f t="shared" si="13"/>
        <v>0</v>
      </c>
    </row>
    <row r="209" spans="1:11" ht="36">
      <c r="A209" s="7" t="s">
        <v>789</v>
      </c>
      <c r="B209" s="16" t="s">
        <v>348</v>
      </c>
      <c r="C209" s="8" t="s">
        <v>29</v>
      </c>
      <c r="D209" s="8" t="s">
        <v>413</v>
      </c>
      <c r="E209" s="8" t="s">
        <v>413</v>
      </c>
      <c r="F209" s="8" t="s">
        <v>92</v>
      </c>
      <c r="G209" s="8" t="s">
        <v>14</v>
      </c>
      <c r="H209" s="9">
        <f>+H210</f>
        <v>3425.9</v>
      </c>
      <c r="I209" s="9">
        <f>+I210</f>
        <v>3473</v>
      </c>
      <c r="J209" s="9">
        <f>+J210</f>
        <v>3473</v>
      </c>
      <c r="K209" s="9">
        <f t="shared" si="13"/>
        <v>100</v>
      </c>
    </row>
    <row r="210" spans="1:11" ht="12">
      <c r="A210" s="7" t="s">
        <v>790</v>
      </c>
      <c r="B210" s="16" t="s">
        <v>49</v>
      </c>
      <c r="C210" s="8" t="s">
        <v>29</v>
      </c>
      <c r="D210" s="8" t="s">
        <v>413</v>
      </c>
      <c r="E210" s="8" t="s">
        <v>413</v>
      </c>
      <c r="F210" s="8" t="s">
        <v>92</v>
      </c>
      <c r="G210" s="8" t="s">
        <v>50</v>
      </c>
      <c r="H210" s="9">
        <v>3425.9</v>
      </c>
      <c r="I210" s="9">
        <v>3473</v>
      </c>
      <c r="J210" s="9">
        <v>3473</v>
      </c>
      <c r="K210" s="9">
        <f t="shared" si="13"/>
        <v>100</v>
      </c>
    </row>
    <row r="211" spans="1:11" ht="36">
      <c r="A211" s="7" t="s">
        <v>791</v>
      </c>
      <c r="B211" s="16" t="s">
        <v>349</v>
      </c>
      <c r="C211" s="8" t="s">
        <v>29</v>
      </c>
      <c r="D211" s="8" t="s">
        <v>413</v>
      </c>
      <c r="E211" s="8" t="s">
        <v>413</v>
      </c>
      <c r="F211" s="8" t="s">
        <v>93</v>
      </c>
      <c r="G211" s="8" t="s">
        <v>14</v>
      </c>
      <c r="H211" s="9">
        <f>+H212</f>
        <v>3027.3</v>
      </c>
      <c r="I211" s="9">
        <f>+I212</f>
        <v>0</v>
      </c>
      <c r="J211" s="9">
        <f>+J212</f>
        <v>0</v>
      </c>
      <c r="K211" s="9">
        <f t="shared" si="13"/>
        <v>0</v>
      </c>
    </row>
    <row r="212" spans="1:11" ht="12">
      <c r="A212" s="7" t="s">
        <v>792</v>
      </c>
      <c r="B212" s="16" t="s">
        <v>49</v>
      </c>
      <c r="C212" s="8" t="s">
        <v>29</v>
      </c>
      <c r="D212" s="8" t="s">
        <v>413</v>
      </c>
      <c r="E212" s="8" t="s">
        <v>413</v>
      </c>
      <c r="F212" s="8" t="s">
        <v>92</v>
      </c>
      <c r="G212" s="8" t="s">
        <v>50</v>
      </c>
      <c r="H212" s="9">
        <v>3027.3</v>
      </c>
      <c r="I212" s="9"/>
      <c r="J212" s="9"/>
      <c r="K212" s="9">
        <f t="shared" si="13"/>
        <v>0</v>
      </c>
    </row>
    <row r="213" spans="1:11" ht="72">
      <c r="A213" s="7" t="s">
        <v>793</v>
      </c>
      <c r="B213" s="16" t="s">
        <v>462</v>
      </c>
      <c r="C213" s="8" t="s">
        <v>29</v>
      </c>
      <c r="D213" s="8" t="s">
        <v>413</v>
      </c>
      <c r="E213" s="8" t="s">
        <v>413</v>
      </c>
      <c r="F213" s="8" t="s">
        <v>463</v>
      </c>
      <c r="G213" s="8" t="s">
        <v>14</v>
      </c>
      <c r="H213" s="9">
        <f>+H214</f>
        <v>0</v>
      </c>
      <c r="I213" s="9">
        <f>+I214</f>
        <v>455.6</v>
      </c>
      <c r="J213" s="9">
        <f>+J214</f>
        <v>408.8</v>
      </c>
      <c r="K213" s="9">
        <f t="shared" si="13"/>
        <v>89.72783143107989</v>
      </c>
    </row>
    <row r="214" spans="1:11" ht="12">
      <c r="A214" s="7" t="s">
        <v>794</v>
      </c>
      <c r="B214" s="16" t="s">
        <v>49</v>
      </c>
      <c r="C214" s="8" t="s">
        <v>29</v>
      </c>
      <c r="D214" s="8" t="s">
        <v>413</v>
      </c>
      <c r="E214" s="8" t="s">
        <v>413</v>
      </c>
      <c r="F214" s="8" t="s">
        <v>463</v>
      </c>
      <c r="G214" s="8" t="s">
        <v>50</v>
      </c>
      <c r="H214" s="9"/>
      <c r="I214" s="9">
        <v>455.6</v>
      </c>
      <c r="J214" s="9">
        <v>408.8</v>
      </c>
      <c r="K214" s="9">
        <f t="shared" si="13"/>
        <v>89.72783143107989</v>
      </c>
    </row>
    <row r="215" spans="1:11" ht="36">
      <c r="A215" s="7" t="s">
        <v>795</v>
      </c>
      <c r="B215" s="16" t="s">
        <v>464</v>
      </c>
      <c r="C215" s="8" t="s">
        <v>29</v>
      </c>
      <c r="D215" s="8" t="s">
        <v>413</v>
      </c>
      <c r="E215" s="8" t="s">
        <v>413</v>
      </c>
      <c r="F215" s="8" t="s">
        <v>465</v>
      </c>
      <c r="G215" s="8" t="s">
        <v>14</v>
      </c>
      <c r="H215" s="9">
        <f>+H216</f>
        <v>0</v>
      </c>
      <c r="I215" s="9">
        <f>+I216</f>
        <v>3285.2</v>
      </c>
      <c r="J215" s="9">
        <f>+J216</f>
        <v>3285.2</v>
      </c>
      <c r="K215" s="9">
        <f t="shared" si="13"/>
        <v>100</v>
      </c>
    </row>
    <row r="216" spans="1:11" ht="12">
      <c r="A216" s="7" t="s">
        <v>796</v>
      </c>
      <c r="B216" s="16" t="s">
        <v>49</v>
      </c>
      <c r="C216" s="8" t="s">
        <v>29</v>
      </c>
      <c r="D216" s="8" t="s">
        <v>413</v>
      </c>
      <c r="E216" s="8" t="s">
        <v>413</v>
      </c>
      <c r="F216" s="8" t="s">
        <v>465</v>
      </c>
      <c r="G216" s="8" t="s">
        <v>50</v>
      </c>
      <c r="H216" s="9"/>
      <c r="I216" s="9">
        <v>3285.2</v>
      </c>
      <c r="J216" s="9">
        <v>3285.2</v>
      </c>
      <c r="K216" s="9">
        <f t="shared" si="13"/>
        <v>100</v>
      </c>
    </row>
    <row r="217" spans="1:11" ht="48">
      <c r="A217" s="7" t="s">
        <v>797</v>
      </c>
      <c r="B217" s="16" t="s">
        <v>466</v>
      </c>
      <c r="C217" s="8" t="s">
        <v>29</v>
      </c>
      <c r="D217" s="8" t="s">
        <v>413</v>
      </c>
      <c r="E217" s="8" t="s">
        <v>413</v>
      </c>
      <c r="F217" s="8" t="s">
        <v>467</v>
      </c>
      <c r="G217" s="8" t="s">
        <v>14</v>
      </c>
      <c r="H217" s="9">
        <f>+H218</f>
        <v>0</v>
      </c>
      <c r="I217" s="9">
        <f>+I218</f>
        <v>821.3</v>
      </c>
      <c r="J217" s="9">
        <f>+J218</f>
        <v>821.3</v>
      </c>
      <c r="K217" s="9">
        <f t="shared" si="13"/>
        <v>100</v>
      </c>
    </row>
    <row r="218" spans="1:11" ht="12">
      <c r="A218" s="7" t="s">
        <v>798</v>
      </c>
      <c r="B218" s="16" t="s">
        <v>49</v>
      </c>
      <c r="C218" s="8" t="s">
        <v>29</v>
      </c>
      <c r="D218" s="8" t="s">
        <v>413</v>
      </c>
      <c r="E218" s="8" t="s">
        <v>413</v>
      </c>
      <c r="F218" s="8" t="s">
        <v>467</v>
      </c>
      <c r="G218" s="8" t="s">
        <v>50</v>
      </c>
      <c r="H218" s="9"/>
      <c r="I218" s="9">
        <v>821.3</v>
      </c>
      <c r="J218" s="9">
        <v>821.3</v>
      </c>
      <c r="K218" s="9">
        <f t="shared" si="13"/>
        <v>100</v>
      </c>
    </row>
    <row r="219" spans="1:11" ht="48">
      <c r="A219" s="7" t="s">
        <v>799</v>
      </c>
      <c r="B219" s="16" t="s">
        <v>468</v>
      </c>
      <c r="C219" s="8" t="s">
        <v>29</v>
      </c>
      <c r="D219" s="8" t="s">
        <v>413</v>
      </c>
      <c r="E219" s="8" t="s">
        <v>413</v>
      </c>
      <c r="F219" s="8" t="s">
        <v>469</v>
      </c>
      <c r="G219" s="8" t="s">
        <v>14</v>
      </c>
      <c r="H219" s="9">
        <f>+H220</f>
        <v>0</v>
      </c>
      <c r="I219" s="9">
        <f>+I220</f>
        <v>3.4</v>
      </c>
      <c r="J219" s="9">
        <f>+J220</f>
        <v>3.4</v>
      </c>
      <c r="K219" s="9">
        <f t="shared" si="13"/>
        <v>100</v>
      </c>
    </row>
    <row r="220" spans="1:11" ht="12">
      <c r="A220" s="7" t="s">
        <v>800</v>
      </c>
      <c r="B220" s="16" t="s">
        <v>49</v>
      </c>
      <c r="C220" s="8" t="s">
        <v>29</v>
      </c>
      <c r="D220" s="8" t="s">
        <v>413</v>
      </c>
      <c r="E220" s="8" t="s">
        <v>413</v>
      </c>
      <c r="F220" s="8" t="s">
        <v>469</v>
      </c>
      <c r="G220" s="8" t="s">
        <v>50</v>
      </c>
      <c r="H220" s="9"/>
      <c r="I220" s="9">
        <v>3.4</v>
      </c>
      <c r="J220" s="9">
        <v>3.4</v>
      </c>
      <c r="K220" s="9">
        <f t="shared" si="13"/>
        <v>100</v>
      </c>
    </row>
    <row r="221" spans="1:11" ht="72">
      <c r="A221" s="7" t="s">
        <v>801</v>
      </c>
      <c r="B221" s="16" t="s">
        <v>470</v>
      </c>
      <c r="C221" s="8" t="s">
        <v>29</v>
      </c>
      <c r="D221" s="8" t="s">
        <v>413</v>
      </c>
      <c r="E221" s="8" t="s">
        <v>413</v>
      </c>
      <c r="F221" s="8" t="s">
        <v>471</v>
      </c>
      <c r="G221" s="8" t="s">
        <v>14</v>
      </c>
      <c r="H221" s="9">
        <f>+H222</f>
        <v>0</v>
      </c>
      <c r="I221" s="9">
        <f>+I222</f>
        <v>0.5</v>
      </c>
      <c r="J221" s="9">
        <f>+J222</f>
        <v>0.4</v>
      </c>
      <c r="K221" s="9">
        <f t="shared" si="13"/>
        <v>80</v>
      </c>
    </row>
    <row r="222" spans="1:11" ht="12">
      <c r="A222" s="7" t="s">
        <v>802</v>
      </c>
      <c r="B222" s="16" t="s">
        <v>49</v>
      </c>
      <c r="C222" s="8" t="s">
        <v>29</v>
      </c>
      <c r="D222" s="8" t="s">
        <v>413</v>
      </c>
      <c r="E222" s="8" t="s">
        <v>413</v>
      </c>
      <c r="F222" s="8" t="s">
        <v>471</v>
      </c>
      <c r="G222" s="8" t="s">
        <v>50</v>
      </c>
      <c r="H222" s="9"/>
      <c r="I222" s="9">
        <v>0.5</v>
      </c>
      <c r="J222" s="9">
        <v>0.4</v>
      </c>
      <c r="K222" s="9">
        <f t="shared" si="13"/>
        <v>80</v>
      </c>
    </row>
    <row r="223" spans="1:11" ht="24">
      <c r="A223" s="7" t="s">
        <v>803</v>
      </c>
      <c r="B223" s="16" t="s">
        <v>47</v>
      </c>
      <c r="C223" s="8" t="s">
        <v>29</v>
      </c>
      <c r="D223" s="8" t="s">
        <v>413</v>
      </c>
      <c r="E223" s="8" t="s">
        <v>413</v>
      </c>
      <c r="F223" s="8" t="s">
        <v>94</v>
      </c>
      <c r="G223" s="8" t="s">
        <v>14</v>
      </c>
      <c r="H223" s="9">
        <f>+H224</f>
        <v>2401.8</v>
      </c>
      <c r="I223" s="9">
        <f>+I224</f>
        <v>2695.2</v>
      </c>
      <c r="J223" s="9">
        <f>+J224</f>
        <v>2387.6</v>
      </c>
      <c r="K223" s="9">
        <f t="shared" si="13"/>
        <v>88.5871178391214</v>
      </c>
    </row>
    <row r="224" spans="1:11" ht="12">
      <c r="A224" s="7" t="s">
        <v>804</v>
      </c>
      <c r="B224" s="16" t="s">
        <v>49</v>
      </c>
      <c r="C224" s="8" t="s">
        <v>29</v>
      </c>
      <c r="D224" s="8" t="s">
        <v>413</v>
      </c>
      <c r="E224" s="8" t="s">
        <v>413</v>
      </c>
      <c r="F224" s="8" t="s">
        <v>94</v>
      </c>
      <c r="G224" s="8" t="s">
        <v>50</v>
      </c>
      <c r="H224" s="9">
        <v>2401.8</v>
      </c>
      <c r="I224" s="9">
        <v>2695.2</v>
      </c>
      <c r="J224" s="9">
        <v>2387.6</v>
      </c>
      <c r="K224" s="9">
        <f t="shared" si="13"/>
        <v>88.5871178391214</v>
      </c>
    </row>
    <row r="225" spans="1:11" ht="60">
      <c r="A225" s="7" t="s">
        <v>805</v>
      </c>
      <c r="B225" s="16" t="s">
        <v>443</v>
      </c>
      <c r="C225" s="8" t="s">
        <v>29</v>
      </c>
      <c r="D225" s="8" t="s">
        <v>413</v>
      </c>
      <c r="E225" s="8" t="s">
        <v>413</v>
      </c>
      <c r="F225" s="8" t="s">
        <v>444</v>
      </c>
      <c r="G225" s="8" t="s">
        <v>14</v>
      </c>
      <c r="H225" s="9">
        <f>+H226</f>
        <v>0</v>
      </c>
      <c r="I225" s="9">
        <f>+I226</f>
        <v>195.2</v>
      </c>
      <c r="J225" s="9">
        <f>+J226</f>
        <v>195.1</v>
      </c>
      <c r="K225" s="9">
        <f t="shared" si="13"/>
        <v>99.94877049180329</v>
      </c>
    </row>
    <row r="226" spans="1:11" ht="12">
      <c r="A226" s="7" t="s">
        <v>806</v>
      </c>
      <c r="B226" s="16" t="s">
        <v>49</v>
      </c>
      <c r="C226" s="8" t="s">
        <v>29</v>
      </c>
      <c r="D226" s="8" t="s">
        <v>413</v>
      </c>
      <c r="E226" s="8" t="s">
        <v>413</v>
      </c>
      <c r="F226" s="8" t="s">
        <v>444</v>
      </c>
      <c r="G226" s="8" t="s">
        <v>50</v>
      </c>
      <c r="H226" s="9"/>
      <c r="I226" s="9">
        <v>195.2</v>
      </c>
      <c r="J226" s="9">
        <v>195.1</v>
      </c>
      <c r="K226" s="9">
        <f t="shared" si="13"/>
        <v>99.94877049180329</v>
      </c>
    </row>
    <row r="227" spans="1:11" ht="72">
      <c r="A227" s="7" t="s">
        <v>807</v>
      </c>
      <c r="B227" s="16" t="s">
        <v>445</v>
      </c>
      <c r="C227" s="8" t="s">
        <v>29</v>
      </c>
      <c r="D227" s="8" t="s">
        <v>413</v>
      </c>
      <c r="E227" s="8" t="s">
        <v>413</v>
      </c>
      <c r="F227" s="8" t="s">
        <v>446</v>
      </c>
      <c r="G227" s="8" t="s">
        <v>14</v>
      </c>
      <c r="H227" s="9">
        <f>+H228</f>
        <v>0</v>
      </c>
      <c r="I227" s="9">
        <f>+I228</f>
        <v>123</v>
      </c>
      <c r="J227" s="9">
        <f>+J228</f>
        <v>123</v>
      </c>
      <c r="K227" s="9">
        <f t="shared" si="13"/>
        <v>100</v>
      </c>
    </row>
    <row r="228" spans="1:11" ht="12">
      <c r="A228" s="7" t="s">
        <v>808</v>
      </c>
      <c r="B228" s="16" t="s">
        <v>49</v>
      </c>
      <c r="C228" s="8" t="s">
        <v>29</v>
      </c>
      <c r="D228" s="8" t="s">
        <v>413</v>
      </c>
      <c r="E228" s="8" t="s">
        <v>413</v>
      </c>
      <c r="F228" s="8" t="s">
        <v>446</v>
      </c>
      <c r="G228" s="8" t="s">
        <v>50</v>
      </c>
      <c r="H228" s="9"/>
      <c r="I228" s="9">
        <v>123</v>
      </c>
      <c r="J228" s="9">
        <v>123</v>
      </c>
      <c r="K228" s="9">
        <f t="shared" si="13"/>
        <v>100</v>
      </c>
    </row>
    <row r="229" spans="1:11" ht="36">
      <c r="A229" s="7" t="s">
        <v>809</v>
      </c>
      <c r="B229" s="16" t="s">
        <v>472</v>
      </c>
      <c r="C229" s="8" t="s">
        <v>29</v>
      </c>
      <c r="D229" s="8" t="s">
        <v>413</v>
      </c>
      <c r="E229" s="8" t="s">
        <v>413</v>
      </c>
      <c r="F229" s="8" t="s">
        <v>473</v>
      </c>
      <c r="G229" s="8" t="s">
        <v>14</v>
      </c>
      <c r="H229" s="9">
        <f>+H230</f>
        <v>0</v>
      </c>
      <c r="I229" s="9">
        <f>+I230</f>
        <v>1051.2</v>
      </c>
      <c r="J229" s="9">
        <f>+J230</f>
        <v>1051.2</v>
      </c>
      <c r="K229" s="9">
        <f t="shared" si="13"/>
        <v>100</v>
      </c>
    </row>
    <row r="230" spans="1:11" ht="12">
      <c r="A230" s="7" t="s">
        <v>810</v>
      </c>
      <c r="B230" s="16" t="s">
        <v>49</v>
      </c>
      <c r="C230" s="8" t="s">
        <v>29</v>
      </c>
      <c r="D230" s="8" t="s">
        <v>413</v>
      </c>
      <c r="E230" s="8" t="s">
        <v>413</v>
      </c>
      <c r="F230" s="8" t="s">
        <v>473</v>
      </c>
      <c r="G230" s="8" t="s">
        <v>50</v>
      </c>
      <c r="H230" s="9"/>
      <c r="I230" s="9">
        <v>1051.2</v>
      </c>
      <c r="J230" s="9">
        <v>1051.2</v>
      </c>
      <c r="K230" s="9">
        <f t="shared" si="13"/>
        <v>100</v>
      </c>
    </row>
    <row r="231" spans="1:11" ht="72">
      <c r="A231" s="7" t="s">
        <v>811</v>
      </c>
      <c r="B231" s="16" t="s">
        <v>474</v>
      </c>
      <c r="C231" s="8" t="s">
        <v>29</v>
      </c>
      <c r="D231" s="8" t="s">
        <v>413</v>
      </c>
      <c r="E231" s="8" t="s">
        <v>413</v>
      </c>
      <c r="F231" s="8" t="s">
        <v>475</v>
      </c>
      <c r="G231" s="8" t="s">
        <v>14</v>
      </c>
      <c r="H231" s="9">
        <f>+H232</f>
        <v>0</v>
      </c>
      <c r="I231" s="9">
        <f>+I232</f>
        <v>28.4</v>
      </c>
      <c r="J231" s="9">
        <f>+J232</f>
        <v>28.4</v>
      </c>
      <c r="K231" s="9">
        <f t="shared" si="13"/>
        <v>100</v>
      </c>
    </row>
    <row r="232" spans="1:11" ht="12">
      <c r="A232" s="7" t="s">
        <v>812</v>
      </c>
      <c r="B232" s="16" t="s">
        <v>49</v>
      </c>
      <c r="C232" s="8" t="s">
        <v>29</v>
      </c>
      <c r="D232" s="8" t="s">
        <v>413</v>
      </c>
      <c r="E232" s="8" t="s">
        <v>413</v>
      </c>
      <c r="F232" s="8" t="s">
        <v>475</v>
      </c>
      <c r="G232" s="8" t="s">
        <v>50</v>
      </c>
      <c r="H232" s="9"/>
      <c r="I232" s="9">
        <v>28.4</v>
      </c>
      <c r="J232" s="9">
        <v>28.4</v>
      </c>
      <c r="K232" s="9">
        <f t="shared" si="13"/>
        <v>100</v>
      </c>
    </row>
    <row r="233" spans="1:11" ht="72">
      <c r="A233" s="7" t="s">
        <v>813</v>
      </c>
      <c r="B233" s="16" t="s">
        <v>476</v>
      </c>
      <c r="C233" s="8" t="s">
        <v>29</v>
      </c>
      <c r="D233" s="8" t="s">
        <v>413</v>
      </c>
      <c r="E233" s="8" t="s">
        <v>413</v>
      </c>
      <c r="F233" s="8" t="s">
        <v>477</v>
      </c>
      <c r="G233" s="8" t="s">
        <v>14</v>
      </c>
      <c r="H233" s="9">
        <f>+H234</f>
        <v>0</v>
      </c>
      <c r="I233" s="9">
        <f>+I234</f>
        <v>958.3</v>
      </c>
      <c r="J233" s="9">
        <f>+J234</f>
        <v>958.3</v>
      </c>
      <c r="K233" s="9">
        <f t="shared" si="13"/>
        <v>100</v>
      </c>
    </row>
    <row r="234" spans="1:11" ht="12">
      <c r="A234" s="7" t="s">
        <v>814</v>
      </c>
      <c r="B234" s="16" t="s">
        <v>49</v>
      </c>
      <c r="C234" s="8" t="s">
        <v>29</v>
      </c>
      <c r="D234" s="8" t="s">
        <v>413</v>
      </c>
      <c r="E234" s="8" t="s">
        <v>413</v>
      </c>
      <c r="F234" s="8" t="s">
        <v>477</v>
      </c>
      <c r="G234" s="8" t="s">
        <v>50</v>
      </c>
      <c r="H234" s="9"/>
      <c r="I234" s="9">
        <v>958.3</v>
      </c>
      <c r="J234" s="9">
        <v>958.3</v>
      </c>
      <c r="K234" s="9">
        <f t="shared" si="13"/>
        <v>100</v>
      </c>
    </row>
    <row r="235" spans="1:11" ht="48">
      <c r="A235" s="7" t="s">
        <v>815</v>
      </c>
      <c r="B235" s="16" t="s">
        <v>187</v>
      </c>
      <c r="C235" s="8" t="s">
        <v>29</v>
      </c>
      <c r="D235" s="8" t="s">
        <v>413</v>
      </c>
      <c r="E235" s="8" t="s">
        <v>413</v>
      </c>
      <c r="F235" s="8" t="s">
        <v>188</v>
      </c>
      <c r="G235" s="8" t="s">
        <v>14</v>
      </c>
      <c r="H235" s="9">
        <f>+H236</f>
        <v>0</v>
      </c>
      <c r="I235" s="9">
        <f>+I236</f>
        <v>550</v>
      </c>
      <c r="J235" s="9">
        <f>+J236</f>
        <v>472.1</v>
      </c>
      <c r="K235" s="9">
        <f t="shared" si="13"/>
        <v>85.83636363636364</v>
      </c>
    </row>
    <row r="236" spans="1:11" ht="12">
      <c r="A236" s="7" t="s">
        <v>816</v>
      </c>
      <c r="B236" s="16" t="s">
        <v>49</v>
      </c>
      <c r="C236" s="8" t="s">
        <v>29</v>
      </c>
      <c r="D236" s="8" t="s">
        <v>413</v>
      </c>
      <c r="E236" s="8" t="s">
        <v>413</v>
      </c>
      <c r="F236" s="8" t="s">
        <v>188</v>
      </c>
      <c r="G236" s="8" t="s">
        <v>50</v>
      </c>
      <c r="H236" s="9"/>
      <c r="I236" s="9">
        <v>550</v>
      </c>
      <c r="J236" s="9">
        <v>472.1</v>
      </c>
      <c r="K236" s="9">
        <f t="shared" si="13"/>
        <v>85.83636363636364</v>
      </c>
    </row>
    <row r="237" spans="1:11" ht="24">
      <c r="A237" s="7" t="s">
        <v>817</v>
      </c>
      <c r="B237" s="16" t="s">
        <v>166</v>
      </c>
      <c r="C237" s="8" t="s">
        <v>29</v>
      </c>
      <c r="D237" s="8" t="s">
        <v>413</v>
      </c>
      <c r="E237" s="8" t="s">
        <v>413</v>
      </c>
      <c r="F237" s="8" t="s">
        <v>167</v>
      </c>
      <c r="G237" s="8" t="s">
        <v>14</v>
      </c>
      <c r="H237" s="9">
        <f>+H238</f>
        <v>0</v>
      </c>
      <c r="I237" s="9">
        <f>+I238</f>
        <v>1114.3999999999999</v>
      </c>
      <c r="J237" s="9">
        <f>+J238</f>
        <v>1114.3999999999999</v>
      </c>
      <c r="K237" s="9">
        <f t="shared" si="13"/>
        <v>100</v>
      </c>
    </row>
    <row r="238" spans="1:11" ht="12">
      <c r="A238" s="7" t="s">
        <v>818</v>
      </c>
      <c r="B238" s="16" t="s">
        <v>49</v>
      </c>
      <c r="C238" s="8" t="s">
        <v>29</v>
      </c>
      <c r="D238" s="8" t="s">
        <v>413</v>
      </c>
      <c r="E238" s="8" t="s">
        <v>413</v>
      </c>
      <c r="F238" s="8" t="s">
        <v>167</v>
      </c>
      <c r="G238" s="8" t="s">
        <v>50</v>
      </c>
      <c r="H238" s="9"/>
      <c r="I238" s="9">
        <f>0.1+1114.3</f>
        <v>1114.3999999999999</v>
      </c>
      <c r="J238" s="9">
        <f>0.1+1114.3</f>
        <v>1114.3999999999999</v>
      </c>
      <c r="K238" s="9">
        <f t="shared" si="13"/>
        <v>100</v>
      </c>
    </row>
    <row r="239" spans="1:11" ht="36">
      <c r="A239" s="7" t="s">
        <v>819</v>
      </c>
      <c r="B239" s="16" t="s">
        <v>78</v>
      </c>
      <c r="C239" s="8" t="s">
        <v>29</v>
      </c>
      <c r="D239" s="8" t="s">
        <v>413</v>
      </c>
      <c r="E239" s="8" t="s">
        <v>413</v>
      </c>
      <c r="F239" s="8" t="s">
        <v>79</v>
      </c>
      <c r="G239" s="8" t="s">
        <v>14</v>
      </c>
      <c r="H239" s="9">
        <f>+H240</f>
        <v>97.6</v>
      </c>
      <c r="I239" s="9">
        <f>+I240</f>
        <v>97.6</v>
      </c>
      <c r="J239" s="9">
        <f>+J240</f>
        <v>97.6</v>
      </c>
      <c r="K239" s="9">
        <f t="shared" si="13"/>
        <v>100</v>
      </c>
    </row>
    <row r="240" spans="1:11" ht="12">
      <c r="A240" s="7" t="s">
        <v>820</v>
      </c>
      <c r="B240" s="16" t="s">
        <v>49</v>
      </c>
      <c r="C240" s="8" t="s">
        <v>29</v>
      </c>
      <c r="D240" s="8" t="s">
        <v>413</v>
      </c>
      <c r="E240" s="8" t="s">
        <v>413</v>
      </c>
      <c r="F240" s="8" t="s">
        <v>79</v>
      </c>
      <c r="G240" s="8" t="s">
        <v>50</v>
      </c>
      <c r="H240" s="9">
        <v>97.6</v>
      </c>
      <c r="I240" s="9">
        <v>97.6</v>
      </c>
      <c r="J240" s="9">
        <v>97.6</v>
      </c>
      <c r="K240" s="9">
        <f t="shared" si="13"/>
        <v>100</v>
      </c>
    </row>
    <row r="241" spans="1:11" ht="60">
      <c r="A241" s="7" t="s">
        <v>821</v>
      </c>
      <c r="B241" s="16" t="s">
        <v>398</v>
      </c>
      <c r="C241" s="8" t="s">
        <v>29</v>
      </c>
      <c r="D241" s="8" t="s">
        <v>413</v>
      </c>
      <c r="E241" s="8" t="s">
        <v>413</v>
      </c>
      <c r="F241" s="8" t="s">
        <v>201</v>
      </c>
      <c r="G241" s="8" t="s">
        <v>14</v>
      </c>
      <c r="H241" s="9">
        <f>+H242</f>
        <v>0</v>
      </c>
      <c r="I241" s="9">
        <f>+I242</f>
        <v>0.2</v>
      </c>
      <c r="J241" s="9">
        <f>+J242</f>
        <v>0</v>
      </c>
      <c r="K241" s="9">
        <f t="shared" si="13"/>
        <v>0</v>
      </c>
    </row>
    <row r="242" spans="1:11" ht="12">
      <c r="A242" s="7" t="s">
        <v>822</v>
      </c>
      <c r="B242" s="16" t="s">
        <v>49</v>
      </c>
      <c r="C242" s="8" t="s">
        <v>29</v>
      </c>
      <c r="D242" s="8" t="s">
        <v>413</v>
      </c>
      <c r="E242" s="8" t="s">
        <v>413</v>
      </c>
      <c r="F242" s="8" t="s">
        <v>201</v>
      </c>
      <c r="G242" s="8" t="s">
        <v>50</v>
      </c>
      <c r="H242" s="9"/>
      <c r="I242" s="9">
        <v>0.2</v>
      </c>
      <c r="J242" s="9"/>
      <c r="K242" s="9">
        <f t="shared" si="13"/>
        <v>0</v>
      </c>
    </row>
    <row r="243" spans="1:11" ht="96">
      <c r="A243" s="7" t="s">
        <v>823</v>
      </c>
      <c r="B243" s="17" t="s">
        <v>478</v>
      </c>
      <c r="C243" s="8" t="s">
        <v>29</v>
      </c>
      <c r="D243" s="8" t="s">
        <v>413</v>
      </c>
      <c r="E243" s="8" t="s">
        <v>413</v>
      </c>
      <c r="F243" s="8" t="s">
        <v>479</v>
      </c>
      <c r="G243" s="8" t="s">
        <v>14</v>
      </c>
      <c r="H243" s="9">
        <f>+H244</f>
        <v>0</v>
      </c>
      <c r="I243" s="9">
        <f>+I244</f>
        <v>15.3</v>
      </c>
      <c r="J243" s="9">
        <f>+J244</f>
        <v>15.3</v>
      </c>
      <c r="K243" s="9">
        <f t="shared" si="13"/>
        <v>100</v>
      </c>
    </row>
    <row r="244" spans="1:11" ht="12">
      <c r="A244" s="7" t="s">
        <v>824</v>
      </c>
      <c r="B244" s="16" t="s">
        <v>49</v>
      </c>
      <c r="C244" s="8" t="s">
        <v>29</v>
      </c>
      <c r="D244" s="8" t="s">
        <v>413</v>
      </c>
      <c r="E244" s="8" t="s">
        <v>413</v>
      </c>
      <c r="F244" s="8" t="s">
        <v>479</v>
      </c>
      <c r="G244" s="8" t="s">
        <v>50</v>
      </c>
      <c r="H244" s="9"/>
      <c r="I244" s="9">
        <v>15.3</v>
      </c>
      <c r="J244" s="9">
        <v>15.3</v>
      </c>
      <c r="K244" s="9">
        <f t="shared" si="13"/>
        <v>100</v>
      </c>
    </row>
    <row r="245" spans="1:11" ht="96">
      <c r="A245" s="7" t="s">
        <v>825</v>
      </c>
      <c r="B245" s="17" t="s">
        <v>480</v>
      </c>
      <c r="C245" s="8" t="s">
        <v>29</v>
      </c>
      <c r="D245" s="8" t="s">
        <v>413</v>
      </c>
      <c r="E245" s="8" t="s">
        <v>413</v>
      </c>
      <c r="F245" s="8" t="s">
        <v>481</v>
      </c>
      <c r="G245" s="8" t="s">
        <v>14</v>
      </c>
      <c r="H245" s="9">
        <f>+H246</f>
        <v>0</v>
      </c>
      <c r="I245" s="9">
        <f>+I246</f>
        <v>170</v>
      </c>
      <c r="J245" s="9">
        <f>+J246</f>
        <v>158.1</v>
      </c>
      <c r="K245" s="9">
        <f t="shared" si="13"/>
        <v>93</v>
      </c>
    </row>
    <row r="246" spans="1:11" ht="12">
      <c r="A246" s="7" t="s">
        <v>826</v>
      </c>
      <c r="B246" s="16" t="s">
        <v>49</v>
      </c>
      <c r="C246" s="8" t="s">
        <v>29</v>
      </c>
      <c r="D246" s="8" t="s">
        <v>413</v>
      </c>
      <c r="E246" s="8" t="s">
        <v>413</v>
      </c>
      <c r="F246" s="8" t="s">
        <v>481</v>
      </c>
      <c r="G246" s="8" t="s">
        <v>50</v>
      </c>
      <c r="H246" s="9"/>
      <c r="I246" s="9">
        <v>170</v>
      </c>
      <c r="J246" s="9">
        <v>158.1</v>
      </c>
      <c r="K246" s="9">
        <f t="shared" si="13"/>
        <v>93</v>
      </c>
    </row>
    <row r="247" spans="1:11" ht="12">
      <c r="A247" s="7" t="s">
        <v>827</v>
      </c>
      <c r="B247" s="16" t="s">
        <v>95</v>
      </c>
      <c r="C247" s="8" t="s">
        <v>29</v>
      </c>
      <c r="D247" s="8" t="s">
        <v>413</v>
      </c>
      <c r="E247" s="8" t="s">
        <v>401</v>
      </c>
      <c r="F247" s="8" t="s">
        <v>14</v>
      </c>
      <c r="G247" s="8" t="s">
        <v>14</v>
      </c>
      <c r="H247" s="9">
        <f>+H248+H250+H253+H255+H257+H259+H262+H264+H266+H268+H270+H272+H274+H276+H279+H281+H283+H285</f>
        <v>25004.399999999998</v>
      </c>
      <c r="I247" s="9">
        <f>+I248+I250+I253+I255+I257+I259+I262+I264+I266+I268+I270+I272+I274+I276+I279+I281+I283+I285</f>
        <v>35120.799999999996</v>
      </c>
      <c r="J247" s="9">
        <f>+J248+J250+J253+J255+J257+J259+J262+J264+J266+J268+J270+J272+J274+J276+J279+J281+J283+J285</f>
        <v>34333.4</v>
      </c>
      <c r="K247" s="9">
        <f t="shared" si="13"/>
        <v>97.75802373522244</v>
      </c>
    </row>
    <row r="248" spans="1:11" ht="12">
      <c r="A248" s="7" t="s">
        <v>828</v>
      </c>
      <c r="B248" s="16" t="s">
        <v>21</v>
      </c>
      <c r="C248" s="8" t="s">
        <v>29</v>
      </c>
      <c r="D248" s="8" t="s">
        <v>413</v>
      </c>
      <c r="E248" s="8" t="s">
        <v>401</v>
      </c>
      <c r="F248" s="8" t="s">
        <v>22</v>
      </c>
      <c r="G248" s="8" t="s">
        <v>14</v>
      </c>
      <c r="H248" s="9">
        <f>+H249</f>
        <v>3014.2</v>
      </c>
      <c r="I248" s="9">
        <f>+I249</f>
        <v>2798.4</v>
      </c>
      <c r="J248" s="9">
        <f>+J249</f>
        <v>2790.8</v>
      </c>
      <c r="K248" s="9">
        <f t="shared" si="13"/>
        <v>99.7284162378502</v>
      </c>
    </row>
    <row r="249" spans="1:11" ht="24">
      <c r="A249" s="7" t="s">
        <v>829</v>
      </c>
      <c r="B249" s="16" t="s">
        <v>18</v>
      </c>
      <c r="C249" s="8" t="s">
        <v>29</v>
      </c>
      <c r="D249" s="8" t="s">
        <v>413</v>
      </c>
      <c r="E249" s="8" t="s">
        <v>401</v>
      </c>
      <c r="F249" s="8" t="s">
        <v>22</v>
      </c>
      <c r="G249" s="8" t="s">
        <v>19</v>
      </c>
      <c r="H249" s="9">
        <v>3014.2</v>
      </c>
      <c r="I249" s="9">
        <v>2798.4</v>
      </c>
      <c r="J249" s="9">
        <v>2790.8</v>
      </c>
      <c r="K249" s="9">
        <f t="shared" si="13"/>
        <v>99.7284162378502</v>
      </c>
    </row>
    <row r="250" spans="1:11" ht="36">
      <c r="A250" s="7" t="s">
        <v>830</v>
      </c>
      <c r="B250" s="16" t="s">
        <v>394</v>
      </c>
      <c r="C250" s="8" t="s">
        <v>29</v>
      </c>
      <c r="D250" s="8" t="s">
        <v>413</v>
      </c>
      <c r="E250" s="8" t="s">
        <v>401</v>
      </c>
      <c r="F250" s="8" t="s">
        <v>395</v>
      </c>
      <c r="G250" s="8" t="s">
        <v>14</v>
      </c>
      <c r="H250" s="9">
        <f>+H251+H252</f>
        <v>0</v>
      </c>
      <c r="I250" s="9">
        <f>+I251+I252</f>
        <v>118.6</v>
      </c>
      <c r="J250" s="9">
        <f>+J251+J252</f>
        <v>118.6</v>
      </c>
      <c r="K250" s="9">
        <f t="shared" si="13"/>
        <v>100</v>
      </c>
    </row>
    <row r="251" spans="1:11" ht="12">
      <c r="A251" s="7" t="s">
        <v>831</v>
      </c>
      <c r="B251" s="16" t="s">
        <v>49</v>
      </c>
      <c r="C251" s="8" t="s">
        <v>29</v>
      </c>
      <c r="D251" s="8" t="s">
        <v>413</v>
      </c>
      <c r="E251" s="8" t="s">
        <v>401</v>
      </c>
      <c r="F251" s="8" t="s">
        <v>395</v>
      </c>
      <c r="G251" s="8" t="s">
        <v>50</v>
      </c>
      <c r="H251" s="9"/>
      <c r="I251" s="9">
        <v>58.6</v>
      </c>
      <c r="J251" s="9">
        <v>58.6</v>
      </c>
      <c r="K251" s="9">
        <f t="shared" si="13"/>
        <v>100</v>
      </c>
    </row>
    <row r="252" spans="1:11" ht="24">
      <c r="A252" s="7" t="s">
        <v>832</v>
      </c>
      <c r="B252" s="16" t="s">
        <v>18</v>
      </c>
      <c r="C252" s="8" t="s">
        <v>29</v>
      </c>
      <c r="D252" s="8" t="s">
        <v>413</v>
      </c>
      <c r="E252" s="8" t="s">
        <v>401</v>
      </c>
      <c r="F252" s="8" t="s">
        <v>395</v>
      </c>
      <c r="G252" s="8" t="s">
        <v>19</v>
      </c>
      <c r="H252" s="9"/>
      <c r="I252" s="9">
        <v>60</v>
      </c>
      <c r="J252" s="9">
        <v>60</v>
      </c>
      <c r="K252" s="9">
        <f t="shared" si="13"/>
        <v>100</v>
      </c>
    </row>
    <row r="253" spans="1:11" ht="24">
      <c r="A253" s="7" t="s">
        <v>833</v>
      </c>
      <c r="B253" s="16" t="s">
        <v>96</v>
      </c>
      <c r="C253" s="8" t="s">
        <v>29</v>
      </c>
      <c r="D253" s="8" t="s">
        <v>413</v>
      </c>
      <c r="E253" s="8" t="s">
        <v>401</v>
      </c>
      <c r="F253" s="8" t="s">
        <v>97</v>
      </c>
      <c r="G253" s="8" t="s">
        <v>14</v>
      </c>
      <c r="H253" s="9">
        <f>+H254</f>
        <v>11187.1</v>
      </c>
      <c r="I253" s="9">
        <f>+I254</f>
        <v>11217.5</v>
      </c>
      <c r="J253" s="9">
        <f>+J254</f>
        <v>11188.7</v>
      </c>
      <c r="K253" s="9">
        <f t="shared" si="13"/>
        <v>99.74325830176065</v>
      </c>
    </row>
    <row r="254" spans="1:11" ht="24">
      <c r="A254" s="7" t="s">
        <v>834</v>
      </c>
      <c r="B254" s="16" t="s">
        <v>80</v>
      </c>
      <c r="C254" s="8" t="s">
        <v>29</v>
      </c>
      <c r="D254" s="8" t="s">
        <v>413</v>
      </c>
      <c r="E254" s="8" t="s">
        <v>401</v>
      </c>
      <c r="F254" s="8" t="s">
        <v>97</v>
      </c>
      <c r="G254" s="8" t="s">
        <v>81</v>
      </c>
      <c r="H254" s="9">
        <v>11187.1</v>
      </c>
      <c r="I254" s="9">
        <v>11217.5</v>
      </c>
      <c r="J254" s="9">
        <v>11188.7</v>
      </c>
      <c r="K254" s="9">
        <f t="shared" si="13"/>
        <v>99.74325830176065</v>
      </c>
    </row>
    <row r="255" spans="1:11" ht="48">
      <c r="A255" s="7" t="s">
        <v>835</v>
      </c>
      <c r="B255" s="16" t="s">
        <v>98</v>
      </c>
      <c r="C255" s="8" t="s">
        <v>29</v>
      </c>
      <c r="D255" s="8" t="s">
        <v>413</v>
      </c>
      <c r="E255" s="8" t="s">
        <v>401</v>
      </c>
      <c r="F255" s="8" t="s">
        <v>99</v>
      </c>
      <c r="G255" s="8" t="s">
        <v>14</v>
      </c>
      <c r="H255" s="9">
        <f>+H256</f>
        <v>8237.3</v>
      </c>
      <c r="I255" s="9">
        <f>+I256</f>
        <v>8364.2</v>
      </c>
      <c r="J255" s="9">
        <f>+J256</f>
        <v>8314</v>
      </c>
      <c r="K255" s="9">
        <f t="shared" si="13"/>
        <v>99.39982305540278</v>
      </c>
    </row>
    <row r="256" spans="1:11" ht="24">
      <c r="A256" s="7" t="s">
        <v>836</v>
      </c>
      <c r="B256" s="16" t="s">
        <v>80</v>
      </c>
      <c r="C256" s="8" t="s">
        <v>29</v>
      </c>
      <c r="D256" s="8" t="s">
        <v>413</v>
      </c>
      <c r="E256" s="8" t="s">
        <v>401</v>
      </c>
      <c r="F256" s="8" t="s">
        <v>99</v>
      </c>
      <c r="G256" s="8" t="s">
        <v>81</v>
      </c>
      <c r="H256" s="9">
        <v>8237.3</v>
      </c>
      <c r="I256" s="9">
        <v>8364.2</v>
      </c>
      <c r="J256" s="9">
        <v>8314</v>
      </c>
      <c r="K256" s="9">
        <f t="shared" si="13"/>
        <v>99.39982305540278</v>
      </c>
    </row>
    <row r="257" spans="1:11" ht="48">
      <c r="A257" s="7" t="s">
        <v>837</v>
      </c>
      <c r="B257" s="16" t="s">
        <v>482</v>
      </c>
      <c r="C257" s="8" t="s">
        <v>29</v>
      </c>
      <c r="D257" s="8" t="s">
        <v>413</v>
      </c>
      <c r="E257" s="8" t="s">
        <v>401</v>
      </c>
      <c r="F257" s="8" t="s">
        <v>483</v>
      </c>
      <c r="G257" s="8" t="s">
        <v>14</v>
      </c>
      <c r="H257" s="9">
        <f>+H258</f>
        <v>0</v>
      </c>
      <c r="I257" s="9">
        <f>+I258</f>
        <v>2062.5</v>
      </c>
      <c r="J257" s="9">
        <f>+J258</f>
        <v>1893.7</v>
      </c>
      <c r="K257" s="9">
        <f t="shared" si="13"/>
        <v>91.81575757575757</v>
      </c>
    </row>
    <row r="258" spans="1:11" ht="12">
      <c r="A258" s="7" t="s">
        <v>838</v>
      </c>
      <c r="B258" s="16" t="s">
        <v>49</v>
      </c>
      <c r="C258" s="8" t="s">
        <v>29</v>
      </c>
      <c r="D258" s="8" t="s">
        <v>413</v>
      </c>
      <c r="E258" s="8" t="s">
        <v>401</v>
      </c>
      <c r="F258" s="8" t="s">
        <v>483</v>
      </c>
      <c r="G258" s="8" t="s">
        <v>50</v>
      </c>
      <c r="H258" s="9"/>
      <c r="I258" s="9">
        <v>2062.5</v>
      </c>
      <c r="J258" s="9">
        <v>1893.7</v>
      </c>
      <c r="K258" s="9">
        <f t="shared" si="13"/>
        <v>91.81575757575757</v>
      </c>
    </row>
    <row r="259" spans="1:11" ht="60">
      <c r="A259" s="7" t="s">
        <v>839</v>
      </c>
      <c r="B259" s="16" t="s">
        <v>443</v>
      </c>
      <c r="C259" s="8" t="s">
        <v>29</v>
      </c>
      <c r="D259" s="8" t="s">
        <v>413</v>
      </c>
      <c r="E259" s="8" t="s">
        <v>401</v>
      </c>
      <c r="F259" s="8" t="s">
        <v>444</v>
      </c>
      <c r="G259" s="8" t="s">
        <v>14</v>
      </c>
      <c r="H259" s="9">
        <f>+H260+H261</f>
        <v>0</v>
      </c>
      <c r="I259" s="9">
        <f>+I260+I261</f>
        <v>263.9</v>
      </c>
      <c r="J259" s="9">
        <f>+J260+J261</f>
        <v>259.9</v>
      </c>
      <c r="K259" s="9">
        <f t="shared" si="13"/>
        <v>98.48427434634331</v>
      </c>
    </row>
    <row r="260" spans="1:11" ht="24">
      <c r="A260" s="7" t="s">
        <v>840</v>
      </c>
      <c r="B260" s="16" t="s">
        <v>80</v>
      </c>
      <c r="C260" s="8" t="s">
        <v>29</v>
      </c>
      <c r="D260" s="8" t="s">
        <v>413</v>
      </c>
      <c r="E260" s="8" t="s">
        <v>401</v>
      </c>
      <c r="F260" s="8" t="s">
        <v>444</v>
      </c>
      <c r="G260" s="8" t="s">
        <v>81</v>
      </c>
      <c r="H260" s="9"/>
      <c r="I260" s="9">
        <v>200.1</v>
      </c>
      <c r="J260" s="9">
        <v>197.1</v>
      </c>
      <c r="K260" s="9">
        <f t="shared" si="13"/>
        <v>98.50074962518741</v>
      </c>
    </row>
    <row r="261" spans="1:11" ht="12">
      <c r="A261" s="7" t="s">
        <v>841</v>
      </c>
      <c r="B261" s="16" t="s">
        <v>49</v>
      </c>
      <c r="C261" s="8" t="s">
        <v>29</v>
      </c>
      <c r="D261" s="8" t="s">
        <v>413</v>
      </c>
      <c r="E261" s="8" t="s">
        <v>401</v>
      </c>
      <c r="F261" s="8" t="s">
        <v>444</v>
      </c>
      <c r="G261" s="8" t="s">
        <v>50</v>
      </c>
      <c r="H261" s="9"/>
      <c r="I261" s="9">
        <v>63.8</v>
      </c>
      <c r="J261" s="9">
        <v>62.8</v>
      </c>
      <c r="K261" s="9">
        <f t="shared" si="13"/>
        <v>98.43260188087774</v>
      </c>
    </row>
    <row r="262" spans="1:11" ht="48">
      <c r="A262" s="7" t="s">
        <v>842</v>
      </c>
      <c r="B262" s="16" t="s">
        <v>396</v>
      </c>
      <c r="C262" s="8" t="s">
        <v>29</v>
      </c>
      <c r="D262" s="8" t="s">
        <v>413</v>
      </c>
      <c r="E262" s="8" t="s">
        <v>401</v>
      </c>
      <c r="F262" s="8" t="s">
        <v>397</v>
      </c>
      <c r="G262" s="8" t="s">
        <v>14</v>
      </c>
      <c r="H262" s="9">
        <f>+H263</f>
        <v>0</v>
      </c>
      <c r="I262" s="9">
        <f>+I263</f>
        <v>32.5</v>
      </c>
      <c r="J262" s="9">
        <f>+J263</f>
        <v>0</v>
      </c>
      <c r="K262" s="9">
        <f t="shared" si="13"/>
        <v>0</v>
      </c>
    </row>
    <row r="263" spans="1:11" ht="24">
      <c r="A263" s="7" t="s">
        <v>843</v>
      </c>
      <c r="B263" s="16" t="s">
        <v>18</v>
      </c>
      <c r="C263" s="8" t="s">
        <v>29</v>
      </c>
      <c r="D263" s="8" t="s">
        <v>413</v>
      </c>
      <c r="E263" s="8" t="s">
        <v>401</v>
      </c>
      <c r="F263" s="8" t="s">
        <v>397</v>
      </c>
      <c r="G263" s="8" t="s">
        <v>19</v>
      </c>
      <c r="H263" s="9"/>
      <c r="I263" s="9">
        <v>32.5</v>
      </c>
      <c r="J263" s="9"/>
      <c r="K263" s="9">
        <f t="shared" si="13"/>
        <v>0</v>
      </c>
    </row>
    <row r="264" spans="1:11" ht="60">
      <c r="A264" s="7" t="s">
        <v>844</v>
      </c>
      <c r="B264" s="16" t="s">
        <v>433</v>
      </c>
      <c r="C264" s="8" t="s">
        <v>29</v>
      </c>
      <c r="D264" s="8" t="s">
        <v>413</v>
      </c>
      <c r="E264" s="8" t="s">
        <v>401</v>
      </c>
      <c r="F264" s="8" t="s">
        <v>434</v>
      </c>
      <c r="G264" s="8" t="s">
        <v>14</v>
      </c>
      <c r="H264" s="9">
        <f>+H265</f>
        <v>0</v>
      </c>
      <c r="I264" s="9">
        <f>+I265</f>
        <v>4500</v>
      </c>
      <c r="J264" s="9">
        <f>+J265</f>
        <v>4500</v>
      </c>
      <c r="K264" s="9">
        <f t="shared" si="13"/>
        <v>100</v>
      </c>
    </row>
    <row r="265" spans="1:11" ht="12">
      <c r="A265" s="7" t="s">
        <v>845</v>
      </c>
      <c r="B265" s="16" t="s">
        <v>49</v>
      </c>
      <c r="C265" s="8" t="s">
        <v>29</v>
      </c>
      <c r="D265" s="8" t="s">
        <v>413</v>
      </c>
      <c r="E265" s="8" t="s">
        <v>401</v>
      </c>
      <c r="F265" s="8" t="s">
        <v>434</v>
      </c>
      <c r="G265" s="8" t="s">
        <v>50</v>
      </c>
      <c r="H265" s="9"/>
      <c r="I265" s="9">
        <v>4500</v>
      </c>
      <c r="J265" s="9">
        <v>4500</v>
      </c>
      <c r="K265" s="9">
        <f t="shared" si="13"/>
        <v>100</v>
      </c>
    </row>
    <row r="266" spans="1:11" ht="48">
      <c r="A266" s="7" t="s">
        <v>846</v>
      </c>
      <c r="B266" s="16" t="s">
        <v>435</v>
      </c>
      <c r="C266" s="8" t="s">
        <v>29</v>
      </c>
      <c r="D266" s="8" t="s">
        <v>413</v>
      </c>
      <c r="E266" s="8" t="s">
        <v>401</v>
      </c>
      <c r="F266" s="8" t="s">
        <v>436</v>
      </c>
      <c r="G266" s="8" t="s">
        <v>14</v>
      </c>
      <c r="H266" s="9">
        <f>+H267</f>
        <v>0</v>
      </c>
      <c r="I266" s="9">
        <f>+I267</f>
        <v>2384.2</v>
      </c>
      <c r="J266" s="9">
        <f>+J267</f>
        <v>2384.2</v>
      </c>
      <c r="K266" s="9">
        <f t="shared" si="13"/>
        <v>100</v>
      </c>
    </row>
    <row r="267" spans="1:11" ht="12">
      <c r="A267" s="7" t="s">
        <v>847</v>
      </c>
      <c r="B267" s="16" t="s">
        <v>49</v>
      </c>
      <c r="C267" s="8" t="s">
        <v>29</v>
      </c>
      <c r="D267" s="8" t="s">
        <v>413</v>
      </c>
      <c r="E267" s="8" t="s">
        <v>401</v>
      </c>
      <c r="F267" s="8" t="s">
        <v>436</v>
      </c>
      <c r="G267" s="8" t="s">
        <v>50</v>
      </c>
      <c r="H267" s="9"/>
      <c r="I267" s="9">
        <v>2384.2</v>
      </c>
      <c r="J267" s="9">
        <v>2384.2</v>
      </c>
      <c r="K267" s="9">
        <f t="shared" si="13"/>
        <v>100</v>
      </c>
    </row>
    <row r="268" spans="1:11" ht="48">
      <c r="A268" s="7" t="s">
        <v>848</v>
      </c>
      <c r="B268" s="16" t="s">
        <v>187</v>
      </c>
      <c r="C268" s="8" t="s">
        <v>29</v>
      </c>
      <c r="D268" s="8" t="s">
        <v>413</v>
      </c>
      <c r="E268" s="8" t="s">
        <v>401</v>
      </c>
      <c r="F268" s="8" t="s">
        <v>188</v>
      </c>
      <c r="G268" s="8" t="s">
        <v>14</v>
      </c>
      <c r="H268" s="9">
        <f>+H269</f>
        <v>0</v>
      </c>
      <c r="I268" s="9">
        <f>+I269</f>
        <v>688.2</v>
      </c>
      <c r="J268" s="9">
        <f>+J269</f>
        <v>197.5</v>
      </c>
      <c r="K268" s="9">
        <f t="shared" si="13"/>
        <v>28.69805289160128</v>
      </c>
    </row>
    <row r="269" spans="1:11" ht="12">
      <c r="A269" s="7" t="s">
        <v>849</v>
      </c>
      <c r="B269" s="16" t="s">
        <v>49</v>
      </c>
      <c r="C269" s="8" t="s">
        <v>29</v>
      </c>
      <c r="D269" s="8" t="s">
        <v>413</v>
      </c>
      <c r="E269" s="8" t="s">
        <v>401</v>
      </c>
      <c r="F269" s="8" t="s">
        <v>188</v>
      </c>
      <c r="G269" s="8" t="s">
        <v>50</v>
      </c>
      <c r="H269" s="9"/>
      <c r="I269" s="9">
        <v>688.2</v>
      </c>
      <c r="J269" s="9">
        <v>197.5</v>
      </c>
      <c r="K269" s="9">
        <f t="shared" si="13"/>
        <v>28.69805289160128</v>
      </c>
    </row>
    <row r="270" spans="1:11" ht="48">
      <c r="A270" s="7" t="s">
        <v>850</v>
      </c>
      <c r="B270" s="16" t="s">
        <v>100</v>
      </c>
      <c r="C270" s="8" t="s">
        <v>29</v>
      </c>
      <c r="D270" s="8" t="s">
        <v>413</v>
      </c>
      <c r="E270" s="8" t="s">
        <v>401</v>
      </c>
      <c r="F270" s="8" t="s">
        <v>101</v>
      </c>
      <c r="G270" s="8" t="s">
        <v>14</v>
      </c>
      <c r="H270" s="9">
        <f>+H271</f>
        <v>200</v>
      </c>
      <c r="I270" s="9">
        <f>+I271</f>
        <v>200</v>
      </c>
      <c r="J270" s="9">
        <f>+J271</f>
        <v>200</v>
      </c>
      <c r="K270" s="9">
        <f aca="true" t="shared" si="14" ref="K270:K333">IF(I270=0,0,J270/I270)*100</f>
        <v>100</v>
      </c>
    </row>
    <row r="271" spans="1:11" ht="12">
      <c r="A271" s="7" t="s">
        <v>851</v>
      </c>
      <c r="B271" s="16" t="s">
        <v>49</v>
      </c>
      <c r="C271" s="8" t="s">
        <v>29</v>
      </c>
      <c r="D271" s="8" t="s">
        <v>413</v>
      </c>
      <c r="E271" s="8" t="s">
        <v>401</v>
      </c>
      <c r="F271" s="8" t="s">
        <v>101</v>
      </c>
      <c r="G271" s="8" t="s">
        <v>50</v>
      </c>
      <c r="H271" s="9">
        <v>200</v>
      </c>
      <c r="I271" s="9">
        <v>200</v>
      </c>
      <c r="J271" s="9">
        <v>200</v>
      </c>
      <c r="K271" s="9">
        <f t="shared" si="14"/>
        <v>100</v>
      </c>
    </row>
    <row r="272" spans="1:11" ht="36">
      <c r="A272" s="7" t="s">
        <v>852</v>
      </c>
      <c r="B272" s="16" t="s">
        <v>78</v>
      </c>
      <c r="C272" s="8" t="s">
        <v>29</v>
      </c>
      <c r="D272" s="8" t="s">
        <v>413</v>
      </c>
      <c r="E272" s="8" t="s">
        <v>401</v>
      </c>
      <c r="F272" s="8" t="s">
        <v>79</v>
      </c>
      <c r="G272" s="8" t="s">
        <v>14</v>
      </c>
      <c r="H272" s="9">
        <f>+H273</f>
        <v>96.1</v>
      </c>
      <c r="I272" s="9">
        <f>+I273</f>
        <v>241.2</v>
      </c>
      <c r="J272" s="9">
        <f>+J273</f>
        <v>237.2</v>
      </c>
      <c r="K272" s="9">
        <f t="shared" si="14"/>
        <v>98.34162520729684</v>
      </c>
    </row>
    <row r="273" spans="1:11" ht="12">
      <c r="A273" s="7" t="s">
        <v>853</v>
      </c>
      <c r="B273" s="16" t="s">
        <v>49</v>
      </c>
      <c r="C273" s="8" t="s">
        <v>29</v>
      </c>
      <c r="D273" s="8" t="s">
        <v>413</v>
      </c>
      <c r="E273" s="8" t="s">
        <v>401</v>
      </c>
      <c r="F273" s="8" t="s">
        <v>79</v>
      </c>
      <c r="G273" s="8" t="s">
        <v>50</v>
      </c>
      <c r="H273" s="9">
        <v>96.1</v>
      </c>
      <c r="I273" s="9">
        <v>241.2</v>
      </c>
      <c r="J273" s="9">
        <v>237.2</v>
      </c>
      <c r="K273" s="9">
        <f t="shared" si="14"/>
        <v>98.34162520729684</v>
      </c>
    </row>
    <row r="274" spans="1:11" ht="36">
      <c r="A274" s="7" t="s">
        <v>854</v>
      </c>
      <c r="B274" s="16" t="s">
        <v>102</v>
      </c>
      <c r="C274" s="8" t="s">
        <v>29</v>
      </c>
      <c r="D274" s="8" t="s">
        <v>413</v>
      </c>
      <c r="E274" s="8" t="s">
        <v>401</v>
      </c>
      <c r="F274" s="8" t="s">
        <v>103</v>
      </c>
      <c r="G274" s="8" t="s">
        <v>14</v>
      </c>
      <c r="H274" s="9">
        <f>+H275</f>
        <v>600</v>
      </c>
      <c r="I274" s="9">
        <f>+I275</f>
        <v>595.7</v>
      </c>
      <c r="J274" s="9">
        <f>+J275</f>
        <v>595.7</v>
      </c>
      <c r="K274" s="9">
        <f t="shared" si="14"/>
        <v>100</v>
      </c>
    </row>
    <row r="275" spans="1:11" ht="12">
      <c r="A275" s="7" t="s">
        <v>855</v>
      </c>
      <c r="B275" s="16" t="s">
        <v>49</v>
      </c>
      <c r="C275" s="8" t="s">
        <v>29</v>
      </c>
      <c r="D275" s="8" t="s">
        <v>413</v>
      </c>
      <c r="E275" s="8" t="s">
        <v>401</v>
      </c>
      <c r="F275" s="8" t="s">
        <v>103</v>
      </c>
      <c r="G275" s="8" t="s">
        <v>50</v>
      </c>
      <c r="H275" s="9">
        <v>600</v>
      </c>
      <c r="I275" s="9">
        <v>595.7</v>
      </c>
      <c r="J275" s="9">
        <v>595.7</v>
      </c>
      <c r="K275" s="9">
        <f t="shared" si="14"/>
        <v>100</v>
      </c>
    </row>
    <row r="276" spans="1:11" ht="60">
      <c r="A276" s="7" t="s">
        <v>856</v>
      </c>
      <c r="B276" s="16" t="s">
        <v>398</v>
      </c>
      <c r="C276" s="8" t="s">
        <v>29</v>
      </c>
      <c r="D276" s="8" t="s">
        <v>413</v>
      </c>
      <c r="E276" s="8" t="s">
        <v>401</v>
      </c>
      <c r="F276" s="8" t="s">
        <v>201</v>
      </c>
      <c r="G276" s="8" t="s">
        <v>14</v>
      </c>
      <c r="H276" s="9">
        <f>+H277+H278</f>
        <v>0</v>
      </c>
      <c r="I276" s="9">
        <f>+I277+I278</f>
        <v>0.4</v>
      </c>
      <c r="J276" s="9">
        <f>+J277+J278</f>
        <v>0.30000000000000004</v>
      </c>
      <c r="K276" s="9">
        <f t="shared" si="14"/>
        <v>75.00000000000001</v>
      </c>
    </row>
    <row r="277" spans="1:11" ht="12">
      <c r="A277" s="7" t="s">
        <v>857</v>
      </c>
      <c r="B277" s="16" t="s">
        <v>49</v>
      </c>
      <c r="C277" s="8" t="s">
        <v>29</v>
      </c>
      <c r="D277" s="8" t="s">
        <v>413</v>
      </c>
      <c r="E277" s="8" t="s">
        <v>401</v>
      </c>
      <c r="F277" s="8" t="s">
        <v>201</v>
      </c>
      <c r="G277" s="8" t="s">
        <v>50</v>
      </c>
      <c r="H277" s="9"/>
      <c r="I277" s="9">
        <v>0.3</v>
      </c>
      <c r="J277" s="9">
        <v>0.2</v>
      </c>
      <c r="K277" s="9">
        <f t="shared" si="14"/>
        <v>66.66666666666667</v>
      </c>
    </row>
    <row r="278" spans="1:11" ht="24">
      <c r="A278" s="7" t="s">
        <v>858</v>
      </c>
      <c r="B278" s="16" t="s">
        <v>18</v>
      </c>
      <c r="C278" s="8" t="s">
        <v>29</v>
      </c>
      <c r="D278" s="8" t="s">
        <v>413</v>
      </c>
      <c r="E278" s="8" t="s">
        <v>401</v>
      </c>
      <c r="F278" s="8" t="s">
        <v>201</v>
      </c>
      <c r="G278" s="8" t="s">
        <v>19</v>
      </c>
      <c r="H278" s="9"/>
      <c r="I278" s="9">
        <v>0.1</v>
      </c>
      <c r="J278" s="9">
        <v>0.1</v>
      </c>
      <c r="K278" s="9">
        <f t="shared" si="14"/>
        <v>100</v>
      </c>
    </row>
    <row r="279" spans="1:11" ht="48">
      <c r="A279" s="7" t="s">
        <v>859</v>
      </c>
      <c r="B279" s="16" t="s">
        <v>447</v>
      </c>
      <c r="C279" s="8" t="s">
        <v>29</v>
      </c>
      <c r="D279" s="8" t="s">
        <v>413</v>
      </c>
      <c r="E279" s="8" t="s">
        <v>401</v>
      </c>
      <c r="F279" s="8" t="s">
        <v>82</v>
      </c>
      <c r="G279" s="8" t="s">
        <v>14</v>
      </c>
      <c r="H279" s="9">
        <f>+H280</f>
        <v>288</v>
      </c>
      <c r="I279" s="9">
        <f>+I280</f>
        <v>198</v>
      </c>
      <c r="J279" s="9">
        <f>+J280</f>
        <v>198</v>
      </c>
      <c r="K279" s="9">
        <f t="shared" si="14"/>
        <v>100</v>
      </c>
    </row>
    <row r="280" spans="1:11" ht="12">
      <c r="A280" s="7" t="s">
        <v>860</v>
      </c>
      <c r="B280" s="16" t="s">
        <v>49</v>
      </c>
      <c r="C280" s="8" t="s">
        <v>29</v>
      </c>
      <c r="D280" s="8" t="s">
        <v>413</v>
      </c>
      <c r="E280" s="8" t="s">
        <v>401</v>
      </c>
      <c r="F280" s="8" t="s">
        <v>82</v>
      </c>
      <c r="G280" s="8" t="s">
        <v>50</v>
      </c>
      <c r="H280" s="9">
        <v>288</v>
      </c>
      <c r="I280" s="9">
        <v>198</v>
      </c>
      <c r="J280" s="9">
        <v>198</v>
      </c>
      <c r="K280" s="9">
        <f t="shared" si="14"/>
        <v>100</v>
      </c>
    </row>
    <row r="281" spans="1:11" ht="48">
      <c r="A281" s="7" t="s">
        <v>861</v>
      </c>
      <c r="B281" s="16" t="s">
        <v>104</v>
      </c>
      <c r="C281" s="8" t="s">
        <v>29</v>
      </c>
      <c r="D281" s="8" t="s">
        <v>413</v>
      </c>
      <c r="E281" s="8" t="s">
        <v>401</v>
      </c>
      <c r="F281" s="8" t="s">
        <v>105</v>
      </c>
      <c r="G281" s="8" t="s">
        <v>14</v>
      </c>
      <c r="H281" s="9">
        <f>+H282</f>
        <v>1381.7</v>
      </c>
      <c r="I281" s="9">
        <f>+I282</f>
        <v>1381.7</v>
      </c>
      <c r="J281" s="9">
        <f>+J282</f>
        <v>1381</v>
      </c>
      <c r="K281" s="9">
        <f t="shared" si="14"/>
        <v>99.94933777230946</v>
      </c>
    </row>
    <row r="282" spans="1:11" ht="24">
      <c r="A282" s="7" t="s">
        <v>862</v>
      </c>
      <c r="B282" s="16" t="s">
        <v>18</v>
      </c>
      <c r="C282" s="8" t="s">
        <v>29</v>
      </c>
      <c r="D282" s="8" t="s">
        <v>413</v>
      </c>
      <c r="E282" s="8" t="s">
        <v>401</v>
      </c>
      <c r="F282" s="8" t="s">
        <v>105</v>
      </c>
      <c r="G282" s="8" t="s">
        <v>19</v>
      </c>
      <c r="H282" s="9">
        <v>1381.7</v>
      </c>
      <c r="I282" s="9">
        <v>1381.7</v>
      </c>
      <c r="J282" s="9">
        <v>1381</v>
      </c>
      <c r="K282" s="9">
        <f t="shared" si="14"/>
        <v>99.94933777230946</v>
      </c>
    </row>
    <row r="283" spans="1:11" ht="72">
      <c r="A283" s="7" t="s">
        <v>863</v>
      </c>
      <c r="B283" s="16" t="s">
        <v>454</v>
      </c>
      <c r="C283" s="8" t="s">
        <v>29</v>
      </c>
      <c r="D283" s="8" t="s">
        <v>413</v>
      </c>
      <c r="E283" s="8" t="s">
        <v>401</v>
      </c>
      <c r="F283" s="8" t="s">
        <v>484</v>
      </c>
      <c r="G283" s="8" t="s">
        <v>14</v>
      </c>
      <c r="H283" s="9">
        <f>+H284</f>
        <v>0</v>
      </c>
      <c r="I283" s="9">
        <f>+I284</f>
        <v>2.6</v>
      </c>
      <c r="J283" s="9">
        <f>+J284</f>
        <v>2.6</v>
      </c>
      <c r="K283" s="9">
        <f t="shared" si="14"/>
        <v>100</v>
      </c>
    </row>
    <row r="284" spans="1:11" ht="12">
      <c r="A284" s="7" t="s">
        <v>864</v>
      </c>
      <c r="B284" s="16" t="s">
        <v>49</v>
      </c>
      <c r="C284" s="8" t="s">
        <v>29</v>
      </c>
      <c r="D284" s="8" t="s">
        <v>413</v>
      </c>
      <c r="E284" s="8" t="s">
        <v>401</v>
      </c>
      <c r="F284" s="8" t="s">
        <v>484</v>
      </c>
      <c r="G284" s="8" t="s">
        <v>50</v>
      </c>
      <c r="H284" s="9"/>
      <c r="I284" s="9">
        <v>2.6</v>
      </c>
      <c r="J284" s="9">
        <v>2.6</v>
      </c>
      <c r="K284" s="9">
        <f t="shared" si="14"/>
        <v>100</v>
      </c>
    </row>
    <row r="285" spans="1:11" ht="48">
      <c r="A285" s="7" t="s">
        <v>865</v>
      </c>
      <c r="B285" s="16" t="s">
        <v>419</v>
      </c>
      <c r="C285" s="8" t="s">
        <v>29</v>
      </c>
      <c r="D285" s="8" t="s">
        <v>413</v>
      </c>
      <c r="E285" s="8" t="s">
        <v>401</v>
      </c>
      <c r="F285" s="8" t="s">
        <v>420</v>
      </c>
      <c r="G285" s="8" t="s">
        <v>14</v>
      </c>
      <c r="H285" s="9">
        <f>+H286</f>
        <v>0</v>
      </c>
      <c r="I285" s="9">
        <f>+I286</f>
        <v>71.2</v>
      </c>
      <c r="J285" s="9">
        <f>+J286</f>
        <v>71.2</v>
      </c>
      <c r="K285" s="9">
        <f t="shared" si="14"/>
        <v>100</v>
      </c>
    </row>
    <row r="286" spans="1:11" ht="12">
      <c r="A286" s="7" t="s">
        <v>866</v>
      </c>
      <c r="B286" s="16" t="s">
        <v>49</v>
      </c>
      <c r="C286" s="8" t="s">
        <v>29</v>
      </c>
      <c r="D286" s="8" t="s">
        <v>413</v>
      </c>
      <c r="E286" s="8" t="s">
        <v>401</v>
      </c>
      <c r="F286" s="8" t="s">
        <v>420</v>
      </c>
      <c r="G286" s="8" t="s">
        <v>50</v>
      </c>
      <c r="H286" s="9"/>
      <c r="I286" s="9">
        <v>71.2</v>
      </c>
      <c r="J286" s="9">
        <v>71.2</v>
      </c>
      <c r="K286" s="9">
        <f t="shared" si="14"/>
        <v>100</v>
      </c>
    </row>
    <row r="287" spans="1:11" ht="12">
      <c r="A287" s="7" t="s">
        <v>867</v>
      </c>
      <c r="B287" s="16" t="s">
        <v>485</v>
      </c>
      <c r="C287" s="8" t="s">
        <v>29</v>
      </c>
      <c r="D287" s="8" t="s">
        <v>383</v>
      </c>
      <c r="E287" s="8" t="s">
        <v>14</v>
      </c>
      <c r="F287" s="8" t="s">
        <v>14</v>
      </c>
      <c r="G287" s="8" t="s">
        <v>14</v>
      </c>
      <c r="H287" s="9">
        <f>+H288+H291</f>
        <v>12097.6</v>
      </c>
      <c r="I287" s="9">
        <f>+I288+I291</f>
        <v>14411.099999999999</v>
      </c>
      <c r="J287" s="9">
        <f>+J288+J291</f>
        <v>11207</v>
      </c>
      <c r="K287" s="9">
        <f t="shared" si="14"/>
        <v>77.76644392169926</v>
      </c>
    </row>
    <row r="288" spans="1:11" ht="12">
      <c r="A288" s="7" t="s">
        <v>868</v>
      </c>
      <c r="B288" s="16" t="s">
        <v>106</v>
      </c>
      <c r="C288" s="8" t="s">
        <v>29</v>
      </c>
      <c r="D288" s="8" t="s">
        <v>383</v>
      </c>
      <c r="E288" s="8" t="s">
        <v>400</v>
      </c>
      <c r="F288" s="8" t="s">
        <v>14</v>
      </c>
      <c r="G288" s="8" t="s">
        <v>14</v>
      </c>
      <c r="H288" s="9">
        <f aca="true" t="shared" si="15" ref="H288:J289">+H289</f>
        <v>6397.8</v>
      </c>
      <c r="I288" s="9">
        <f t="shared" si="15"/>
        <v>5207.4</v>
      </c>
      <c r="J288" s="9">
        <f t="shared" si="15"/>
        <v>5207.4</v>
      </c>
      <c r="K288" s="9">
        <f t="shared" si="14"/>
        <v>100</v>
      </c>
    </row>
    <row r="289" spans="1:11" ht="72">
      <c r="A289" s="7" t="s">
        <v>869</v>
      </c>
      <c r="B289" s="16" t="s">
        <v>2</v>
      </c>
      <c r="C289" s="8" t="s">
        <v>29</v>
      </c>
      <c r="D289" s="8" t="s">
        <v>383</v>
      </c>
      <c r="E289" s="8" t="s">
        <v>400</v>
      </c>
      <c r="F289" s="8" t="s">
        <v>107</v>
      </c>
      <c r="G289" s="8" t="s">
        <v>14</v>
      </c>
      <c r="H289" s="9">
        <f t="shared" si="15"/>
        <v>6397.8</v>
      </c>
      <c r="I289" s="9">
        <f t="shared" si="15"/>
        <v>5207.4</v>
      </c>
      <c r="J289" s="9">
        <f t="shared" si="15"/>
        <v>5207.4</v>
      </c>
      <c r="K289" s="9">
        <f t="shared" si="14"/>
        <v>100</v>
      </c>
    </row>
    <row r="290" spans="1:11" ht="12">
      <c r="A290" s="7" t="s">
        <v>870</v>
      </c>
      <c r="B290" s="16" t="s">
        <v>49</v>
      </c>
      <c r="C290" s="8" t="s">
        <v>29</v>
      </c>
      <c r="D290" s="8" t="s">
        <v>383</v>
      </c>
      <c r="E290" s="8" t="s">
        <v>400</v>
      </c>
      <c r="F290" s="8" t="s">
        <v>107</v>
      </c>
      <c r="G290" s="8" t="s">
        <v>50</v>
      </c>
      <c r="H290" s="9">
        <v>6397.8</v>
      </c>
      <c r="I290" s="9">
        <v>5207.4</v>
      </c>
      <c r="J290" s="9">
        <v>5207.4</v>
      </c>
      <c r="K290" s="9">
        <f t="shared" si="14"/>
        <v>100</v>
      </c>
    </row>
    <row r="291" spans="1:11" ht="12">
      <c r="A291" s="7" t="s">
        <v>871</v>
      </c>
      <c r="B291" s="16" t="s">
        <v>108</v>
      </c>
      <c r="C291" s="8" t="s">
        <v>29</v>
      </c>
      <c r="D291" s="8" t="s">
        <v>383</v>
      </c>
      <c r="E291" s="8" t="s">
        <v>388</v>
      </c>
      <c r="F291" s="8" t="s">
        <v>14</v>
      </c>
      <c r="G291" s="8" t="s">
        <v>14</v>
      </c>
      <c r="H291" s="9">
        <f>+H292+H294+H297+H299+H301</f>
        <v>5699.8</v>
      </c>
      <c r="I291" s="9">
        <f>+I292+I294+I297+I299+I301</f>
        <v>9203.699999999999</v>
      </c>
      <c r="J291" s="9">
        <f>+J292+J294+J297+J299+J301</f>
        <v>5999.599999999999</v>
      </c>
      <c r="K291" s="9">
        <f t="shared" si="14"/>
        <v>65.18682703695254</v>
      </c>
    </row>
    <row r="292" spans="1:11" ht="60">
      <c r="A292" s="7" t="s">
        <v>872</v>
      </c>
      <c r="B292" s="16" t="s">
        <v>486</v>
      </c>
      <c r="C292" s="8" t="s">
        <v>29</v>
      </c>
      <c r="D292" s="8" t="s">
        <v>383</v>
      </c>
      <c r="E292" s="8" t="s">
        <v>388</v>
      </c>
      <c r="F292" s="8" t="s">
        <v>487</v>
      </c>
      <c r="G292" s="8" t="s">
        <v>14</v>
      </c>
      <c r="H292" s="9">
        <f>+H293</f>
        <v>0</v>
      </c>
      <c r="I292" s="9">
        <f>+I293</f>
        <v>1168</v>
      </c>
      <c r="J292" s="9">
        <f>+J293</f>
        <v>1168</v>
      </c>
      <c r="K292" s="9">
        <f t="shared" si="14"/>
        <v>100</v>
      </c>
    </row>
    <row r="293" spans="1:11" ht="24">
      <c r="A293" s="7" t="s">
        <v>873</v>
      </c>
      <c r="B293" s="16" t="s">
        <v>18</v>
      </c>
      <c r="C293" s="8" t="s">
        <v>29</v>
      </c>
      <c r="D293" s="8" t="s">
        <v>383</v>
      </c>
      <c r="E293" s="8" t="s">
        <v>388</v>
      </c>
      <c r="F293" s="8" t="s">
        <v>487</v>
      </c>
      <c r="G293" s="8" t="s">
        <v>19</v>
      </c>
      <c r="H293" s="9"/>
      <c r="I293" s="9">
        <v>1168</v>
      </c>
      <c r="J293" s="9">
        <v>1168</v>
      </c>
      <c r="K293" s="9">
        <f t="shared" si="14"/>
        <v>100</v>
      </c>
    </row>
    <row r="294" spans="1:11" ht="72">
      <c r="A294" s="7" t="s">
        <v>874</v>
      </c>
      <c r="B294" s="16" t="s">
        <v>351</v>
      </c>
      <c r="C294" s="8" t="s">
        <v>29</v>
      </c>
      <c r="D294" s="8" t="s">
        <v>383</v>
      </c>
      <c r="E294" s="8" t="s">
        <v>388</v>
      </c>
      <c r="F294" s="8" t="s">
        <v>109</v>
      </c>
      <c r="G294" s="8" t="s">
        <v>14</v>
      </c>
      <c r="H294" s="9">
        <f>+H295+H296</f>
        <v>778.7</v>
      </c>
      <c r="I294" s="9">
        <f>+I295+I296</f>
        <v>3114.6</v>
      </c>
      <c r="J294" s="9">
        <f>+J295+J296</f>
        <v>1168</v>
      </c>
      <c r="K294" s="9">
        <f t="shared" si="14"/>
        <v>37.50080267129006</v>
      </c>
    </row>
    <row r="295" spans="1:11" ht="12">
      <c r="A295" s="7" t="s">
        <v>875</v>
      </c>
      <c r="B295" s="16" t="s">
        <v>110</v>
      </c>
      <c r="C295" s="8" t="s">
        <v>29</v>
      </c>
      <c r="D295" s="8" t="s">
        <v>383</v>
      </c>
      <c r="E295" s="8" t="s">
        <v>388</v>
      </c>
      <c r="F295" s="8" t="s">
        <v>109</v>
      </c>
      <c r="G295" s="8" t="s">
        <v>13</v>
      </c>
      <c r="H295" s="9">
        <v>778.7</v>
      </c>
      <c r="I295" s="9">
        <v>389.4</v>
      </c>
      <c r="J295" s="9">
        <v>389.4</v>
      </c>
      <c r="K295" s="9">
        <f t="shared" si="14"/>
        <v>100</v>
      </c>
    </row>
    <row r="296" spans="1:11" ht="24">
      <c r="A296" s="7" t="s">
        <v>876</v>
      </c>
      <c r="B296" s="16" t="s">
        <v>18</v>
      </c>
      <c r="C296" s="8" t="s">
        <v>29</v>
      </c>
      <c r="D296" s="8" t="s">
        <v>383</v>
      </c>
      <c r="E296" s="8" t="s">
        <v>388</v>
      </c>
      <c r="F296" s="8" t="s">
        <v>109</v>
      </c>
      <c r="G296" s="8" t="s">
        <v>19</v>
      </c>
      <c r="H296" s="9"/>
      <c r="I296" s="9">
        <v>2725.2</v>
      </c>
      <c r="J296" s="9">
        <v>778.6</v>
      </c>
      <c r="K296" s="9">
        <f t="shared" si="14"/>
        <v>28.570380155584914</v>
      </c>
    </row>
    <row r="297" spans="1:11" ht="36">
      <c r="A297" s="7" t="s">
        <v>877</v>
      </c>
      <c r="B297" s="16" t="s">
        <v>111</v>
      </c>
      <c r="C297" s="8" t="s">
        <v>29</v>
      </c>
      <c r="D297" s="8" t="s">
        <v>383</v>
      </c>
      <c r="E297" s="8" t="s">
        <v>388</v>
      </c>
      <c r="F297" s="8" t="s">
        <v>112</v>
      </c>
      <c r="G297" s="8" t="s">
        <v>14</v>
      </c>
      <c r="H297" s="9">
        <f>+H298</f>
        <v>57.4</v>
      </c>
      <c r="I297" s="9">
        <f>+I298</f>
        <v>57.4</v>
      </c>
      <c r="J297" s="9">
        <f>+J298</f>
        <v>57.4</v>
      </c>
      <c r="K297" s="9">
        <f t="shared" si="14"/>
        <v>100</v>
      </c>
    </row>
    <row r="298" spans="1:11" ht="12">
      <c r="A298" s="7" t="s">
        <v>878</v>
      </c>
      <c r="B298" s="16" t="s">
        <v>110</v>
      </c>
      <c r="C298" s="8" t="s">
        <v>29</v>
      </c>
      <c r="D298" s="8" t="s">
        <v>383</v>
      </c>
      <c r="E298" s="8" t="s">
        <v>388</v>
      </c>
      <c r="F298" s="8" t="s">
        <v>112</v>
      </c>
      <c r="G298" s="8" t="s">
        <v>13</v>
      </c>
      <c r="H298" s="9">
        <v>57.4</v>
      </c>
      <c r="I298" s="9">
        <v>57.4</v>
      </c>
      <c r="J298" s="9">
        <v>57.4</v>
      </c>
      <c r="K298" s="9">
        <f t="shared" si="14"/>
        <v>100</v>
      </c>
    </row>
    <row r="299" spans="1:11" ht="72">
      <c r="A299" s="7" t="s">
        <v>879</v>
      </c>
      <c r="B299" s="16" t="s">
        <v>1437</v>
      </c>
      <c r="C299" s="8" t="s">
        <v>29</v>
      </c>
      <c r="D299" s="8" t="s">
        <v>383</v>
      </c>
      <c r="E299" s="8" t="s">
        <v>388</v>
      </c>
      <c r="F299" s="8" t="s">
        <v>113</v>
      </c>
      <c r="G299" s="8" t="s">
        <v>14</v>
      </c>
      <c r="H299" s="9">
        <f>+H300</f>
        <v>4768.3</v>
      </c>
      <c r="I299" s="9">
        <f>+I300</f>
        <v>4768.3</v>
      </c>
      <c r="J299" s="9">
        <f>+J300</f>
        <v>3570.5</v>
      </c>
      <c r="K299" s="9">
        <f t="shared" si="14"/>
        <v>74.87993624562212</v>
      </c>
    </row>
    <row r="300" spans="1:11" ht="12">
      <c r="A300" s="7" t="s">
        <v>880</v>
      </c>
      <c r="B300" s="16" t="s">
        <v>110</v>
      </c>
      <c r="C300" s="8" t="s">
        <v>29</v>
      </c>
      <c r="D300" s="8" t="s">
        <v>383</v>
      </c>
      <c r="E300" s="8" t="s">
        <v>388</v>
      </c>
      <c r="F300" s="8" t="s">
        <v>113</v>
      </c>
      <c r="G300" s="8" t="s">
        <v>13</v>
      </c>
      <c r="H300" s="9">
        <v>4768.3</v>
      </c>
      <c r="I300" s="9">
        <v>4768.3</v>
      </c>
      <c r="J300" s="9">
        <v>3570.5</v>
      </c>
      <c r="K300" s="9">
        <f t="shared" si="14"/>
        <v>74.87993624562212</v>
      </c>
    </row>
    <row r="301" spans="1:11" ht="96">
      <c r="A301" s="7" t="s">
        <v>881</v>
      </c>
      <c r="B301" s="17" t="s">
        <v>1438</v>
      </c>
      <c r="C301" s="8" t="s">
        <v>29</v>
      </c>
      <c r="D301" s="8" t="s">
        <v>383</v>
      </c>
      <c r="E301" s="8" t="s">
        <v>388</v>
      </c>
      <c r="F301" s="8" t="s">
        <v>114</v>
      </c>
      <c r="G301" s="8" t="s">
        <v>14</v>
      </c>
      <c r="H301" s="9">
        <f>+H302</f>
        <v>95.4</v>
      </c>
      <c r="I301" s="9">
        <f>+I302</f>
        <v>95.4</v>
      </c>
      <c r="J301" s="9">
        <f>+J302</f>
        <v>35.7</v>
      </c>
      <c r="K301" s="9">
        <f t="shared" si="14"/>
        <v>37.42138364779875</v>
      </c>
    </row>
    <row r="302" spans="1:11" ht="12">
      <c r="A302" s="7" t="s">
        <v>882</v>
      </c>
      <c r="B302" s="16" t="s">
        <v>110</v>
      </c>
      <c r="C302" s="8" t="s">
        <v>29</v>
      </c>
      <c r="D302" s="8" t="s">
        <v>383</v>
      </c>
      <c r="E302" s="8" t="s">
        <v>388</v>
      </c>
      <c r="F302" s="8" t="s">
        <v>114</v>
      </c>
      <c r="G302" s="8" t="s">
        <v>13</v>
      </c>
      <c r="H302" s="9">
        <v>95.4</v>
      </c>
      <c r="I302" s="9">
        <v>95.4</v>
      </c>
      <c r="J302" s="9">
        <v>35.7</v>
      </c>
      <c r="K302" s="9">
        <f t="shared" si="14"/>
        <v>37.42138364779875</v>
      </c>
    </row>
    <row r="303" spans="1:11" ht="24">
      <c r="A303" s="7" t="s">
        <v>883</v>
      </c>
      <c r="B303" s="16" t="s">
        <v>115</v>
      </c>
      <c r="C303" s="8" t="s">
        <v>116</v>
      </c>
      <c r="D303" s="8" t="s">
        <v>14</v>
      </c>
      <c r="E303" s="8" t="s">
        <v>14</v>
      </c>
      <c r="F303" s="8" t="s">
        <v>14</v>
      </c>
      <c r="G303" s="8" t="s">
        <v>14</v>
      </c>
      <c r="H303" s="9">
        <f>+H304+H313+H317+H327</f>
        <v>3570.7</v>
      </c>
      <c r="I303" s="9">
        <f>+I304+I313+I317+I327</f>
        <v>4518.4</v>
      </c>
      <c r="J303" s="9">
        <f>+J304+J313+J317+J327</f>
        <v>4447.7</v>
      </c>
      <c r="K303" s="9">
        <f t="shared" si="14"/>
        <v>98.43528682719547</v>
      </c>
    </row>
    <row r="304" spans="1:11" ht="12">
      <c r="A304" s="7" t="s">
        <v>884</v>
      </c>
      <c r="B304" s="16" t="s">
        <v>385</v>
      </c>
      <c r="C304" s="8" t="s">
        <v>116</v>
      </c>
      <c r="D304" s="8" t="s">
        <v>386</v>
      </c>
      <c r="E304" s="8" t="s">
        <v>14</v>
      </c>
      <c r="F304" s="8" t="s">
        <v>14</v>
      </c>
      <c r="G304" s="8" t="s">
        <v>14</v>
      </c>
      <c r="H304" s="9">
        <f>+H305+H310</f>
        <v>2073.6</v>
      </c>
      <c r="I304" s="9">
        <f>+I305+I310</f>
        <v>2286</v>
      </c>
      <c r="J304" s="9">
        <f>+J305+J310</f>
        <v>2215.4</v>
      </c>
      <c r="K304" s="9">
        <f t="shared" si="14"/>
        <v>96.91163604549432</v>
      </c>
    </row>
    <row r="305" spans="1:11" ht="60">
      <c r="A305" s="7" t="s">
        <v>885</v>
      </c>
      <c r="B305" s="16" t="s">
        <v>20</v>
      </c>
      <c r="C305" s="8" t="s">
        <v>116</v>
      </c>
      <c r="D305" s="8" t="s">
        <v>386</v>
      </c>
      <c r="E305" s="8" t="s">
        <v>388</v>
      </c>
      <c r="F305" s="8" t="s">
        <v>14</v>
      </c>
      <c r="G305" s="8" t="s">
        <v>14</v>
      </c>
      <c r="H305" s="9">
        <f aca="true" t="shared" si="16" ref="H305:J306">+H306</f>
        <v>2073.6</v>
      </c>
      <c r="I305" s="9">
        <f>+I306+I308</f>
        <v>2226</v>
      </c>
      <c r="J305" s="9">
        <f>+J306+J308</f>
        <v>2215.4</v>
      </c>
      <c r="K305" s="9">
        <f t="shared" si="14"/>
        <v>99.52380952380952</v>
      </c>
    </row>
    <row r="306" spans="1:11" ht="12">
      <c r="A306" s="7" t="s">
        <v>886</v>
      </c>
      <c r="B306" s="16" t="s">
        <v>21</v>
      </c>
      <c r="C306" s="8" t="s">
        <v>116</v>
      </c>
      <c r="D306" s="8" t="s">
        <v>386</v>
      </c>
      <c r="E306" s="8" t="s">
        <v>388</v>
      </c>
      <c r="F306" s="8" t="s">
        <v>22</v>
      </c>
      <c r="G306" s="8" t="s">
        <v>14</v>
      </c>
      <c r="H306" s="9">
        <f t="shared" si="16"/>
        <v>2073.6</v>
      </c>
      <c r="I306" s="9">
        <f t="shared" si="16"/>
        <v>2121.9</v>
      </c>
      <c r="J306" s="9">
        <f t="shared" si="16"/>
        <v>2111.3</v>
      </c>
      <c r="K306" s="9">
        <f t="shared" si="14"/>
        <v>99.50044771195627</v>
      </c>
    </row>
    <row r="307" spans="1:11" ht="24">
      <c r="A307" s="7" t="s">
        <v>887</v>
      </c>
      <c r="B307" s="16" t="s">
        <v>18</v>
      </c>
      <c r="C307" s="8" t="s">
        <v>116</v>
      </c>
      <c r="D307" s="8" t="s">
        <v>386</v>
      </c>
      <c r="E307" s="8" t="s">
        <v>388</v>
      </c>
      <c r="F307" s="8" t="s">
        <v>22</v>
      </c>
      <c r="G307" s="8" t="s">
        <v>19</v>
      </c>
      <c r="H307" s="9">
        <v>2073.6</v>
      </c>
      <c r="I307" s="9">
        <v>2121.9</v>
      </c>
      <c r="J307" s="9">
        <v>2111.3</v>
      </c>
      <c r="K307" s="9">
        <f t="shared" si="14"/>
        <v>99.50044771195627</v>
      </c>
    </row>
    <row r="308" spans="1:11" ht="60">
      <c r="A308" s="7" t="s">
        <v>888</v>
      </c>
      <c r="B308" s="16" t="s">
        <v>443</v>
      </c>
      <c r="C308" s="8" t="s">
        <v>116</v>
      </c>
      <c r="D308" s="8" t="s">
        <v>386</v>
      </c>
      <c r="E308" s="8" t="s">
        <v>388</v>
      </c>
      <c r="F308" s="8" t="s">
        <v>444</v>
      </c>
      <c r="G308" s="8" t="s">
        <v>14</v>
      </c>
      <c r="H308" s="9">
        <f>+H309</f>
        <v>0</v>
      </c>
      <c r="I308" s="9">
        <f>+I309</f>
        <v>104.1</v>
      </c>
      <c r="J308" s="9">
        <f>+J309</f>
        <v>104.1</v>
      </c>
      <c r="K308" s="9">
        <f t="shared" si="14"/>
        <v>100</v>
      </c>
    </row>
    <row r="309" spans="1:11" ht="24">
      <c r="A309" s="7" t="s">
        <v>889</v>
      </c>
      <c r="B309" s="16" t="s">
        <v>18</v>
      </c>
      <c r="C309" s="8" t="s">
        <v>116</v>
      </c>
      <c r="D309" s="8" t="s">
        <v>386</v>
      </c>
      <c r="E309" s="8" t="s">
        <v>388</v>
      </c>
      <c r="F309" s="8" t="s">
        <v>444</v>
      </c>
      <c r="G309" s="8" t="s">
        <v>19</v>
      </c>
      <c r="H309" s="9"/>
      <c r="I309" s="9">
        <v>104.1</v>
      </c>
      <c r="J309" s="9">
        <v>104.1</v>
      </c>
      <c r="K309" s="9">
        <f t="shared" si="14"/>
        <v>100</v>
      </c>
    </row>
    <row r="310" spans="1:11" ht="12">
      <c r="A310" s="7" t="s">
        <v>890</v>
      </c>
      <c r="B310" s="16" t="s">
        <v>30</v>
      </c>
      <c r="C310" s="8" t="s">
        <v>116</v>
      </c>
      <c r="D310" s="8" t="s">
        <v>386</v>
      </c>
      <c r="E310" s="8" t="s">
        <v>393</v>
      </c>
      <c r="F310" s="8" t="s">
        <v>14</v>
      </c>
      <c r="G310" s="8" t="s">
        <v>14</v>
      </c>
      <c r="H310" s="9">
        <f aca="true" t="shared" si="17" ref="H310:J311">+H311</f>
        <v>0</v>
      </c>
      <c r="I310" s="9">
        <f t="shared" si="17"/>
        <v>60</v>
      </c>
      <c r="J310" s="9">
        <f t="shared" si="17"/>
        <v>0</v>
      </c>
      <c r="K310" s="9">
        <f t="shared" si="14"/>
        <v>0</v>
      </c>
    </row>
    <row r="311" spans="1:11" ht="36">
      <c r="A311" s="7" t="s">
        <v>891</v>
      </c>
      <c r="B311" s="16" t="s">
        <v>394</v>
      </c>
      <c r="C311" s="8" t="s">
        <v>116</v>
      </c>
      <c r="D311" s="8" t="s">
        <v>386</v>
      </c>
      <c r="E311" s="8" t="s">
        <v>393</v>
      </c>
      <c r="F311" s="8" t="s">
        <v>395</v>
      </c>
      <c r="G311" s="8" t="s">
        <v>14</v>
      </c>
      <c r="H311" s="9">
        <f t="shared" si="17"/>
        <v>0</v>
      </c>
      <c r="I311" s="9">
        <f t="shared" si="17"/>
        <v>60</v>
      </c>
      <c r="J311" s="9">
        <f t="shared" si="17"/>
        <v>0</v>
      </c>
      <c r="K311" s="9">
        <f t="shared" si="14"/>
        <v>0</v>
      </c>
    </row>
    <row r="312" spans="1:11" ht="24">
      <c r="A312" s="7" t="s">
        <v>892</v>
      </c>
      <c r="B312" s="16" t="s">
        <v>18</v>
      </c>
      <c r="C312" s="8" t="s">
        <v>116</v>
      </c>
      <c r="D312" s="8" t="s">
        <v>386</v>
      </c>
      <c r="E312" s="8" t="s">
        <v>393</v>
      </c>
      <c r="F312" s="8" t="s">
        <v>395</v>
      </c>
      <c r="G312" s="8" t="s">
        <v>19</v>
      </c>
      <c r="H312" s="9"/>
      <c r="I312" s="9">
        <v>60</v>
      </c>
      <c r="J312" s="9"/>
      <c r="K312" s="9">
        <f t="shared" si="14"/>
        <v>0</v>
      </c>
    </row>
    <row r="313" spans="1:11" ht="12">
      <c r="A313" s="7" t="s">
        <v>893</v>
      </c>
      <c r="B313" s="16" t="s">
        <v>488</v>
      </c>
      <c r="C313" s="8" t="s">
        <v>116</v>
      </c>
      <c r="D313" s="8" t="s">
        <v>387</v>
      </c>
      <c r="E313" s="8" t="s">
        <v>14</v>
      </c>
      <c r="F313" s="8" t="s">
        <v>14</v>
      </c>
      <c r="G313" s="8" t="s">
        <v>14</v>
      </c>
      <c r="H313" s="9">
        <f aca="true" t="shared" si="18" ref="H313:J315">+H314</f>
        <v>0</v>
      </c>
      <c r="I313" s="9">
        <f t="shared" si="18"/>
        <v>66.1</v>
      </c>
      <c r="J313" s="9">
        <f t="shared" si="18"/>
        <v>66.1</v>
      </c>
      <c r="K313" s="9">
        <f t="shared" si="14"/>
        <v>100</v>
      </c>
    </row>
    <row r="314" spans="1:11" ht="12">
      <c r="A314" s="7" t="s">
        <v>894</v>
      </c>
      <c r="B314" s="16" t="s">
        <v>163</v>
      </c>
      <c r="C314" s="8" t="s">
        <v>116</v>
      </c>
      <c r="D314" s="8" t="s">
        <v>387</v>
      </c>
      <c r="E314" s="8" t="s">
        <v>400</v>
      </c>
      <c r="F314" s="8" t="s">
        <v>14</v>
      </c>
      <c r="G314" s="8" t="s">
        <v>14</v>
      </c>
      <c r="H314" s="9">
        <f t="shared" si="18"/>
        <v>0</v>
      </c>
      <c r="I314" s="9">
        <f t="shared" si="18"/>
        <v>66.1</v>
      </c>
      <c r="J314" s="9">
        <f t="shared" si="18"/>
        <v>66.1</v>
      </c>
      <c r="K314" s="9">
        <f t="shared" si="14"/>
        <v>100</v>
      </c>
    </row>
    <row r="315" spans="1:11" ht="36">
      <c r="A315" s="7" t="s">
        <v>895</v>
      </c>
      <c r="B315" s="16" t="s">
        <v>164</v>
      </c>
      <c r="C315" s="8" t="s">
        <v>116</v>
      </c>
      <c r="D315" s="8" t="s">
        <v>387</v>
      </c>
      <c r="E315" s="8" t="s">
        <v>400</v>
      </c>
      <c r="F315" s="8" t="s">
        <v>165</v>
      </c>
      <c r="G315" s="8" t="s">
        <v>14</v>
      </c>
      <c r="H315" s="9">
        <f t="shared" si="18"/>
        <v>0</v>
      </c>
      <c r="I315" s="9">
        <f t="shared" si="18"/>
        <v>66.1</v>
      </c>
      <c r="J315" s="9">
        <f t="shared" si="18"/>
        <v>66.1</v>
      </c>
      <c r="K315" s="9">
        <f t="shared" si="14"/>
        <v>100</v>
      </c>
    </row>
    <row r="316" spans="1:11" ht="24">
      <c r="A316" s="7" t="s">
        <v>896</v>
      </c>
      <c r="B316" s="16" t="s">
        <v>18</v>
      </c>
      <c r="C316" s="8" t="s">
        <v>116</v>
      </c>
      <c r="D316" s="8" t="s">
        <v>387</v>
      </c>
      <c r="E316" s="8" t="s">
        <v>400</v>
      </c>
      <c r="F316" s="8" t="s">
        <v>165</v>
      </c>
      <c r="G316" s="8" t="s">
        <v>19</v>
      </c>
      <c r="H316" s="9"/>
      <c r="I316" s="9">
        <v>66.1</v>
      </c>
      <c r="J316" s="9">
        <v>66.1</v>
      </c>
      <c r="K316" s="9">
        <f t="shared" si="14"/>
        <v>100</v>
      </c>
    </row>
    <row r="317" spans="1:11" ht="36">
      <c r="A317" s="7" t="s">
        <v>897</v>
      </c>
      <c r="B317" s="16" t="s">
        <v>399</v>
      </c>
      <c r="C317" s="8" t="s">
        <v>116</v>
      </c>
      <c r="D317" s="8" t="s">
        <v>400</v>
      </c>
      <c r="E317" s="8" t="s">
        <v>14</v>
      </c>
      <c r="F317" s="8" t="s">
        <v>14</v>
      </c>
      <c r="G317" s="8" t="s">
        <v>14</v>
      </c>
      <c r="H317" s="9">
        <f>+H318</f>
        <v>1016.3</v>
      </c>
      <c r="I317" s="9">
        <f>+I318</f>
        <v>1410.5</v>
      </c>
      <c r="J317" s="9">
        <f>+J318</f>
        <v>1410.4</v>
      </c>
      <c r="K317" s="9">
        <f t="shared" si="14"/>
        <v>99.99291031549097</v>
      </c>
    </row>
    <row r="318" spans="1:11" ht="12">
      <c r="A318" s="7" t="s">
        <v>898</v>
      </c>
      <c r="B318" s="16" t="s">
        <v>117</v>
      </c>
      <c r="C318" s="8" t="s">
        <v>116</v>
      </c>
      <c r="D318" s="8" t="s">
        <v>400</v>
      </c>
      <c r="E318" s="8" t="s">
        <v>383</v>
      </c>
      <c r="F318" s="8" t="s">
        <v>14</v>
      </c>
      <c r="G318" s="8" t="s">
        <v>14</v>
      </c>
      <c r="H318" s="9">
        <f>+H319+H321+H323+H325</f>
        <v>1016.3</v>
      </c>
      <c r="I318" s="9">
        <f>+I319+I321+I323+I325</f>
        <v>1410.5</v>
      </c>
      <c r="J318" s="9">
        <f>+J319+J321+J323+J325</f>
        <v>1410.4</v>
      </c>
      <c r="K318" s="9">
        <f t="shared" si="14"/>
        <v>99.99291031549097</v>
      </c>
    </row>
    <row r="319" spans="1:11" ht="24">
      <c r="A319" s="7" t="s">
        <v>899</v>
      </c>
      <c r="B319" s="16" t="s">
        <v>47</v>
      </c>
      <c r="C319" s="8" t="s">
        <v>116</v>
      </c>
      <c r="D319" s="8" t="s">
        <v>400</v>
      </c>
      <c r="E319" s="8" t="s">
        <v>383</v>
      </c>
      <c r="F319" s="8" t="s">
        <v>118</v>
      </c>
      <c r="G319" s="8" t="s">
        <v>14</v>
      </c>
      <c r="H319" s="9">
        <f>+H320</f>
        <v>998.8</v>
      </c>
      <c r="I319" s="9">
        <f>+I320</f>
        <v>1048</v>
      </c>
      <c r="J319" s="9">
        <f>+J320</f>
        <v>1048</v>
      </c>
      <c r="K319" s="9">
        <f t="shared" si="14"/>
        <v>100</v>
      </c>
    </row>
    <row r="320" spans="1:11" ht="24">
      <c r="A320" s="7" t="s">
        <v>900</v>
      </c>
      <c r="B320" s="16" t="s">
        <v>80</v>
      </c>
      <c r="C320" s="8" t="s">
        <v>116</v>
      </c>
      <c r="D320" s="8" t="s">
        <v>400</v>
      </c>
      <c r="E320" s="8" t="s">
        <v>383</v>
      </c>
      <c r="F320" s="8" t="s">
        <v>118</v>
      </c>
      <c r="G320" s="8" t="s">
        <v>81</v>
      </c>
      <c r="H320" s="9">
        <v>998.8</v>
      </c>
      <c r="I320" s="9">
        <v>1048</v>
      </c>
      <c r="J320" s="9">
        <v>1048</v>
      </c>
      <c r="K320" s="9">
        <f t="shared" si="14"/>
        <v>100</v>
      </c>
    </row>
    <row r="321" spans="1:11" ht="24">
      <c r="A321" s="7" t="s">
        <v>901</v>
      </c>
      <c r="B321" s="16" t="s">
        <v>489</v>
      </c>
      <c r="C321" s="8" t="s">
        <v>116</v>
      </c>
      <c r="D321" s="8" t="s">
        <v>400</v>
      </c>
      <c r="E321" s="8" t="s">
        <v>383</v>
      </c>
      <c r="F321" s="8" t="s">
        <v>490</v>
      </c>
      <c r="G321" s="8" t="s">
        <v>14</v>
      </c>
      <c r="H321" s="9">
        <f>+H322</f>
        <v>0</v>
      </c>
      <c r="I321" s="9">
        <f>+I322</f>
        <v>344.9</v>
      </c>
      <c r="J321" s="9">
        <f>+J322</f>
        <v>344.9</v>
      </c>
      <c r="K321" s="9">
        <f t="shared" si="14"/>
        <v>100</v>
      </c>
    </row>
    <row r="322" spans="1:11" ht="24">
      <c r="A322" s="7" t="s">
        <v>902</v>
      </c>
      <c r="B322" s="16" t="s">
        <v>18</v>
      </c>
      <c r="C322" s="8" t="s">
        <v>116</v>
      </c>
      <c r="D322" s="8" t="s">
        <v>400</v>
      </c>
      <c r="E322" s="8" t="s">
        <v>383</v>
      </c>
      <c r="F322" s="8" t="s">
        <v>490</v>
      </c>
      <c r="G322" s="8" t="s">
        <v>19</v>
      </c>
      <c r="H322" s="9"/>
      <c r="I322" s="9">
        <v>344.9</v>
      </c>
      <c r="J322" s="9">
        <v>344.9</v>
      </c>
      <c r="K322" s="9">
        <f t="shared" si="14"/>
        <v>100</v>
      </c>
    </row>
    <row r="323" spans="1:11" ht="24">
      <c r="A323" s="7" t="s">
        <v>903</v>
      </c>
      <c r="B323" s="16" t="s">
        <v>119</v>
      </c>
      <c r="C323" s="8" t="s">
        <v>116</v>
      </c>
      <c r="D323" s="8" t="s">
        <v>400</v>
      </c>
      <c r="E323" s="8" t="s">
        <v>383</v>
      </c>
      <c r="F323" s="8" t="s">
        <v>120</v>
      </c>
      <c r="G323" s="8" t="s">
        <v>14</v>
      </c>
      <c r="H323" s="9">
        <f>+H324</f>
        <v>17.5</v>
      </c>
      <c r="I323" s="9">
        <f>+I324</f>
        <v>17.5</v>
      </c>
      <c r="J323" s="9">
        <f>+J324</f>
        <v>17.5</v>
      </c>
      <c r="K323" s="9">
        <f t="shared" si="14"/>
        <v>100</v>
      </c>
    </row>
    <row r="324" spans="1:11" ht="24">
      <c r="A324" s="7" t="s">
        <v>904</v>
      </c>
      <c r="B324" s="16" t="s">
        <v>18</v>
      </c>
      <c r="C324" s="8" t="s">
        <v>116</v>
      </c>
      <c r="D324" s="8" t="s">
        <v>400</v>
      </c>
      <c r="E324" s="8" t="s">
        <v>383</v>
      </c>
      <c r="F324" s="8" t="s">
        <v>120</v>
      </c>
      <c r="G324" s="8" t="s">
        <v>19</v>
      </c>
      <c r="H324" s="9">
        <v>17.5</v>
      </c>
      <c r="I324" s="9">
        <v>17.5</v>
      </c>
      <c r="J324" s="9">
        <v>17.5</v>
      </c>
      <c r="K324" s="9">
        <f t="shared" si="14"/>
        <v>100</v>
      </c>
    </row>
    <row r="325" spans="1:11" ht="60">
      <c r="A325" s="7" t="s">
        <v>905</v>
      </c>
      <c r="B325" s="16" t="s">
        <v>398</v>
      </c>
      <c r="C325" s="8" t="s">
        <v>116</v>
      </c>
      <c r="D325" s="8" t="s">
        <v>400</v>
      </c>
      <c r="E325" s="8" t="s">
        <v>383</v>
      </c>
      <c r="F325" s="8" t="s">
        <v>201</v>
      </c>
      <c r="G325" s="8" t="s">
        <v>14</v>
      </c>
      <c r="H325" s="9">
        <f>+H326</f>
        <v>0</v>
      </c>
      <c r="I325" s="9">
        <f>+I326</f>
        <v>0.1</v>
      </c>
      <c r="J325" s="9">
        <f>+J326</f>
        <v>0</v>
      </c>
      <c r="K325" s="9">
        <f t="shared" si="14"/>
        <v>0</v>
      </c>
    </row>
    <row r="326" spans="1:11" ht="24">
      <c r="A326" s="7" t="s">
        <v>906</v>
      </c>
      <c r="B326" s="16" t="s">
        <v>80</v>
      </c>
      <c r="C326" s="8" t="s">
        <v>116</v>
      </c>
      <c r="D326" s="8" t="s">
        <v>400</v>
      </c>
      <c r="E326" s="8" t="s">
        <v>383</v>
      </c>
      <c r="F326" s="8" t="s">
        <v>201</v>
      </c>
      <c r="G326" s="8" t="s">
        <v>81</v>
      </c>
      <c r="H326" s="9"/>
      <c r="I326" s="9">
        <v>0.1</v>
      </c>
      <c r="J326" s="9"/>
      <c r="K326" s="9">
        <f t="shared" si="14"/>
        <v>0</v>
      </c>
    </row>
    <row r="327" spans="1:11" ht="24">
      <c r="A327" s="7" t="s">
        <v>907</v>
      </c>
      <c r="B327" s="16" t="s">
        <v>409</v>
      </c>
      <c r="C327" s="8" t="s">
        <v>116</v>
      </c>
      <c r="D327" s="8" t="s">
        <v>390</v>
      </c>
      <c r="E327" s="8" t="s">
        <v>14</v>
      </c>
      <c r="F327" s="8" t="s">
        <v>14</v>
      </c>
      <c r="G327" s="8" t="s">
        <v>14</v>
      </c>
      <c r="H327" s="9">
        <f>+H328+H331</f>
        <v>480.8</v>
      </c>
      <c r="I327" s="9">
        <f>+I328+I331</f>
        <v>755.8</v>
      </c>
      <c r="J327" s="9">
        <f>+J328+J331</f>
        <v>755.8</v>
      </c>
      <c r="K327" s="9">
        <f t="shared" si="14"/>
        <v>100</v>
      </c>
    </row>
    <row r="328" spans="1:11" ht="12">
      <c r="A328" s="7" t="s">
        <v>908</v>
      </c>
      <c r="B328" s="16" t="s">
        <v>210</v>
      </c>
      <c r="C328" s="8" t="s">
        <v>116</v>
      </c>
      <c r="D328" s="8" t="s">
        <v>390</v>
      </c>
      <c r="E328" s="8" t="s">
        <v>400</v>
      </c>
      <c r="F328" s="8" t="s">
        <v>14</v>
      </c>
      <c r="G328" s="8" t="s">
        <v>14</v>
      </c>
      <c r="H328" s="9">
        <f aca="true" t="shared" si="19" ref="H328:J329">+H329</f>
        <v>0</v>
      </c>
      <c r="I328" s="9">
        <f t="shared" si="19"/>
        <v>100</v>
      </c>
      <c r="J328" s="9">
        <f t="shared" si="19"/>
        <v>100</v>
      </c>
      <c r="K328" s="9">
        <f t="shared" si="14"/>
        <v>100</v>
      </c>
    </row>
    <row r="329" spans="1:11" ht="24">
      <c r="A329" s="7" t="s">
        <v>909</v>
      </c>
      <c r="B329" s="16" t="s">
        <v>219</v>
      </c>
      <c r="C329" s="8" t="s">
        <v>116</v>
      </c>
      <c r="D329" s="8" t="s">
        <v>390</v>
      </c>
      <c r="E329" s="8" t="s">
        <v>400</v>
      </c>
      <c r="F329" s="8" t="s">
        <v>220</v>
      </c>
      <c r="G329" s="8" t="s">
        <v>14</v>
      </c>
      <c r="H329" s="9">
        <f t="shared" si="19"/>
        <v>0</v>
      </c>
      <c r="I329" s="9">
        <f t="shared" si="19"/>
        <v>100</v>
      </c>
      <c r="J329" s="9">
        <f t="shared" si="19"/>
        <v>100</v>
      </c>
      <c r="K329" s="9">
        <f t="shared" si="14"/>
        <v>100</v>
      </c>
    </row>
    <row r="330" spans="1:11" ht="24">
      <c r="A330" s="7" t="s">
        <v>910</v>
      </c>
      <c r="B330" s="16" t="s">
        <v>18</v>
      </c>
      <c r="C330" s="8" t="s">
        <v>116</v>
      </c>
      <c r="D330" s="8" t="s">
        <v>390</v>
      </c>
      <c r="E330" s="8" t="s">
        <v>400</v>
      </c>
      <c r="F330" s="8" t="s">
        <v>220</v>
      </c>
      <c r="G330" s="8" t="s">
        <v>19</v>
      </c>
      <c r="H330" s="9"/>
      <c r="I330" s="9">
        <v>100</v>
      </c>
      <c r="J330" s="9">
        <v>100</v>
      </c>
      <c r="K330" s="9">
        <f t="shared" si="14"/>
        <v>100</v>
      </c>
    </row>
    <row r="331" spans="1:11" ht="24">
      <c r="A331" s="7" t="s">
        <v>911</v>
      </c>
      <c r="B331" s="16" t="s">
        <v>46</v>
      </c>
      <c r="C331" s="8" t="s">
        <v>116</v>
      </c>
      <c r="D331" s="8" t="s">
        <v>390</v>
      </c>
      <c r="E331" s="8" t="s">
        <v>390</v>
      </c>
      <c r="F331" s="8" t="s">
        <v>14</v>
      </c>
      <c r="G331" s="8" t="s">
        <v>14</v>
      </c>
      <c r="H331" s="9">
        <f>+H332+H334</f>
        <v>480.8</v>
      </c>
      <c r="I331" s="9">
        <f>+I332+I334</f>
        <v>655.8</v>
      </c>
      <c r="J331" s="9">
        <f>+J332+J334</f>
        <v>655.8</v>
      </c>
      <c r="K331" s="9">
        <f t="shared" si="14"/>
        <v>100</v>
      </c>
    </row>
    <row r="332" spans="1:11" ht="24">
      <c r="A332" s="7" t="s">
        <v>912</v>
      </c>
      <c r="B332" s="16" t="s">
        <v>47</v>
      </c>
      <c r="C332" s="8" t="s">
        <v>116</v>
      </c>
      <c r="D332" s="8" t="s">
        <v>390</v>
      </c>
      <c r="E332" s="8" t="s">
        <v>390</v>
      </c>
      <c r="F332" s="8" t="s">
        <v>48</v>
      </c>
      <c r="G332" s="8" t="s">
        <v>14</v>
      </c>
      <c r="H332" s="9">
        <f>+H333</f>
        <v>480.8</v>
      </c>
      <c r="I332" s="9">
        <f>+I333</f>
        <v>613.8</v>
      </c>
      <c r="J332" s="9">
        <f>+J333</f>
        <v>613.8</v>
      </c>
      <c r="K332" s="9">
        <f t="shared" si="14"/>
        <v>100</v>
      </c>
    </row>
    <row r="333" spans="1:11" ht="24">
      <c r="A333" s="7" t="s">
        <v>913</v>
      </c>
      <c r="B333" s="16" t="s">
        <v>80</v>
      </c>
      <c r="C333" s="8" t="s">
        <v>116</v>
      </c>
      <c r="D333" s="8" t="s">
        <v>390</v>
      </c>
      <c r="E333" s="8" t="s">
        <v>390</v>
      </c>
      <c r="F333" s="8" t="s">
        <v>48</v>
      </c>
      <c r="G333" s="8" t="s">
        <v>81</v>
      </c>
      <c r="H333" s="9">
        <v>480.8</v>
      </c>
      <c r="I333" s="9">
        <v>613.8</v>
      </c>
      <c r="J333" s="9">
        <v>613.8</v>
      </c>
      <c r="K333" s="9">
        <f t="shared" si="14"/>
        <v>100</v>
      </c>
    </row>
    <row r="334" spans="1:11" ht="60">
      <c r="A334" s="7" t="s">
        <v>914</v>
      </c>
      <c r="B334" s="16" t="s">
        <v>443</v>
      </c>
      <c r="C334" s="8" t="s">
        <v>116</v>
      </c>
      <c r="D334" s="8" t="s">
        <v>390</v>
      </c>
      <c r="E334" s="8" t="s">
        <v>390</v>
      </c>
      <c r="F334" s="8" t="s">
        <v>444</v>
      </c>
      <c r="G334" s="8" t="s">
        <v>14</v>
      </c>
      <c r="H334" s="9">
        <f>+H335</f>
        <v>0</v>
      </c>
      <c r="I334" s="9">
        <f>+I335</f>
        <v>42</v>
      </c>
      <c r="J334" s="9">
        <f>+J335</f>
        <v>42</v>
      </c>
      <c r="K334" s="9">
        <f aca="true" t="shared" si="20" ref="K334:K397">IF(I334=0,0,J334/I334)*100</f>
        <v>100</v>
      </c>
    </row>
    <row r="335" spans="1:11" ht="24">
      <c r="A335" s="7" t="s">
        <v>915</v>
      </c>
      <c r="B335" s="16" t="s">
        <v>80</v>
      </c>
      <c r="C335" s="8" t="s">
        <v>116</v>
      </c>
      <c r="D335" s="8" t="s">
        <v>390</v>
      </c>
      <c r="E335" s="8" t="s">
        <v>390</v>
      </c>
      <c r="F335" s="8" t="s">
        <v>444</v>
      </c>
      <c r="G335" s="8" t="s">
        <v>81</v>
      </c>
      <c r="H335" s="9"/>
      <c r="I335" s="9">
        <v>42</v>
      </c>
      <c r="J335" s="9">
        <v>42</v>
      </c>
      <c r="K335" s="9">
        <f t="shared" si="20"/>
        <v>100</v>
      </c>
    </row>
    <row r="336" spans="1:11" ht="24">
      <c r="A336" s="7" t="s">
        <v>916</v>
      </c>
      <c r="B336" s="16" t="s">
        <v>491</v>
      </c>
      <c r="C336" s="8" t="s">
        <v>50</v>
      </c>
      <c r="D336" s="8" t="s">
        <v>14</v>
      </c>
      <c r="E336" s="8" t="s">
        <v>14</v>
      </c>
      <c r="F336" s="8" t="s">
        <v>14</v>
      </c>
      <c r="G336" s="8" t="s">
        <v>14</v>
      </c>
      <c r="H336" s="9">
        <f aca="true" t="shared" si="21" ref="H336:J339">+H337</f>
        <v>0</v>
      </c>
      <c r="I336" s="9">
        <f t="shared" si="21"/>
        <v>923.7</v>
      </c>
      <c r="J336" s="9">
        <f t="shared" si="21"/>
        <v>873.9</v>
      </c>
      <c r="K336" s="9">
        <f t="shared" si="20"/>
        <v>94.60863916856121</v>
      </c>
    </row>
    <row r="337" spans="1:11" ht="12">
      <c r="A337" s="7" t="s">
        <v>917</v>
      </c>
      <c r="B337" s="16" t="s">
        <v>385</v>
      </c>
      <c r="C337" s="8" t="s">
        <v>50</v>
      </c>
      <c r="D337" s="8" t="s">
        <v>386</v>
      </c>
      <c r="E337" s="8" t="s">
        <v>14</v>
      </c>
      <c r="F337" s="8" t="s">
        <v>14</v>
      </c>
      <c r="G337" s="8" t="s">
        <v>14</v>
      </c>
      <c r="H337" s="9">
        <f t="shared" si="21"/>
        <v>0</v>
      </c>
      <c r="I337" s="9">
        <f t="shared" si="21"/>
        <v>923.7</v>
      </c>
      <c r="J337" s="9">
        <f t="shared" si="21"/>
        <v>873.9</v>
      </c>
      <c r="K337" s="9">
        <f t="shared" si="20"/>
        <v>94.60863916856121</v>
      </c>
    </row>
    <row r="338" spans="1:11" ht="48">
      <c r="A338" s="7" t="s">
        <v>918</v>
      </c>
      <c r="B338" s="16" t="s">
        <v>162</v>
      </c>
      <c r="C338" s="8" t="s">
        <v>50</v>
      </c>
      <c r="D338" s="8" t="s">
        <v>386</v>
      </c>
      <c r="E338" s="8" t="s">
        <v>492</v>
      </c>
      <c r="F338" s="8" t="s">
        <v>14</v>
      </c>
      <c r="G338" s="8" t="s">
        <v>14</v>
      </c>
      <c r="H338" s="9">
        <f t="shared" si="21"/>
        <v>0</v>
      </c>
      <c r="I338" s="9">
        <f t="shared" si="21"/>
        <v>923.7</v>
      </c>
      <c r="J338" s="9">
        <f t="shared" si="21"/>
        <v>873.9</v>
      </c>
      <c r="K338" s="9">
        <f t="shared" si="20"/>
        <v>94.60863916856121</v>
      </c>
    </row>
    <row r="339" spans="1:11" ht="12">
      <c r="A339" s="7" t="s">
        <v>919</v>
      </c>
      <c r="B339" s="16" t="s">
        <v>21</v>
      </c>
      <c r="C339" s="8" t="s">
        <v>50</v>
      </c>
      <c r="D339" s="8" t="s">
        <v>386</v>
      </c>
      <c r="E339" s="8" t="s">
        <v>492</v>
      </c>
      <c r="F339" s="8" t="s">
        <v>22</v>
      </c>
      <c r="G339" s="8" t="s">
        <v>14</v>
      </c>
      <c r="H339" s="9">
        <f t="shared" si="21"/>
        <v>0</v>
      </c>
      <c r="I339" s="9">
        <f t="shared" si="21"/>
        <v>923.7</v>
      </c>
      <c r="J339" s="9">
        <f t="shared" si="21"/>
        <v>873.9</v>
      </c>
      <c r="K339" s="9">
        <f t="shared" si="20"/>
        <v>94.60863916856121</v>
      </c>
    </row>
    <row r="340" spans="1:11" ht="24">
      <c r="A340" s="7" t="s">
        <v>920</v>
      </c>
      <c r="B340" s="16" t="s">
        <v>18</v>
      </c>
      <c r="C340" s="8" t="s">
        <v>50</v>
      </c>
      <c r="D340" s="8" t="s">
        <v>386</v>
      </c>
      <c r="E340" s="8" t="s">
        <v>492</v>
      </c>
      <c r="F340" s="8" t="s">
        <v>22</v>
      </c>
      <c r="G340" s="8" t="s">
        <v>19</v>
      </c>
      <c r="H340" s="9"/>
      <c r="I340" s="9">
        <v>923.7</v>
      </c>
      <c r="J340" s="9">
        <v>873.9</v>
      </c>
      <c r="K340" s="9">
        <f t="shared" si="20"/>
        <v>94.60863916856121</v>
      </c>
    </row>
    <row r="341" spans="1:11" ht="24">
      <c r="A341" s="7" t="s">
        <v>921</v>
      </c>
      <c r="B341" s="16" t="s">
        <v>121</v>
      </c>
      <c r="C341" s="8" t="s">
        <v>122</v>
      </c>
      <c r="D341" s="8" t="s">
        <v>14</v>
      </c>
      <c r="E341" s="8" t="s">
        <v>14</v>
      </c>
      <c r="F341" s="8" t="s">
        <v>14</v>
      </c>
      <c r="G341" s="8" t="s">
        <v>14</v>
      </c>
      <c r="H341" s="9">
        <f>+H342+H346+H350</f>
        <v>2230.1</v>
      </c>
      <c r="I341" s="9">
        <f>+I342+I346+I350</f>
        <v>3458.1</v>
      </c>
      <c r="J341" s="9">
        <f>+J342+J346+J350</f>
        <v>3456.7</v>
      </c>
      <c r="K341" s="9">
        <f t="shared" si="20"/>
        <v>99.95951534079407</v>
      </c>
    </row>
    <row r="342" spans="1:11" ht="12">
      <c r="A342" s="7" t="s">
        <v>922</v>
      </c>
      <c r="B342" s="16" t="s">
        <v>385</v>
      </c>
      <c r="C342" s="8" t="s">
        <v>122</v>
      </c>
      <c r="D342" s="8" t="s">
        <v>386</v>
      </c>
      <c r="E342" s="8" t="s">
        <v>14</v>
      </c>
      <c r="F342" s="8" t="s">
        <v>14</v>
      </c>
      <c r="G342" s="8" t="s">
        <v>14</v>
      </c>
      <c r="H342" s="9">
        <f aca="true" t="shared" si="22" ref="H342:J344">+H343</f>
        <v>2212.6</v>
      </c>
      <c r="I342" s="9">
        <f t="shared" si="22"/>
        <v>2293.4</v>
      </c>
      <c r="J342" s="9">
        <f t="shared" si="22"/>
        <v>2292</v>
      </c>
      <c r="K342" s="9">
        <f t="shared" si="20"/>
        <v>99.9389552629284</v>
      </c>
    </row>
    <row r="343" spans="1:11" ht="60">
      <c r="A343" s="7" t="s">
        <v>923</v>
      </c>
      <c r="B343" s="16" t="s">
        <v>20</v>
      </c>
      <c r="C343" s="8" t="s">
        <v>122</v>
      </c>
      <c r="D343" s="8" t="s">
        <v>386</v>
      </c>
      <c r="E343" s="8" t="s">
        <v>388</v>
      </c>
      <c r="F343" s="8" t="s">
        <v>14</v>
      </c>
      <c r="G343" s="8" t="s">
        <v>14</v>
      </c>
      <c r="H343" s="9">
        <f t="shared" si="22"/>
        <v>2212.6</v>
      </c>
      <c r="I343" s="9">
        <f t="shared" si="22"/>
        <v>2293.4</v>
      </c>
      <c r="J343" s="9">
        <f t="shared" si="22"/>
        <v>2292</v>
      </c>
      <c r="K343" s="9">
        <f t="shared" si="20"/>
        <v>99.9389552629284</v>
      </c>
    </row>
    <row r="344" spans="1:11" ht="12">
      <c r="A344" s="7" t="s">
        <v>924</v>
      </c>
      <c r="B344" s="16" t="s">
        <v>21</v>
      </c>
      <c r="C344" s="8" t="s">
        <v>122</v>
      </c>
      <c r="D344" s="8" t="s">
        <v>386</v>
      </c>
      <c r="E344" s="8" t="s">
        <v>388</v>
      </c>
      <c r="F344" s="8" t="s">
        <v>22</v>
      </c>
      <c r="G344" s="8" t="s">
        <v>14</v>
      </c>
      <c r="H344" s="9">
        <f t="shared" si="22"/>
        <v>2212.6</v>
      </c>
      <c r="I344" s="9">
        <f t="shared" si="22"/>
        <v>2293.4</v>
      </c>
      <c r="J344" s="9">
        <f t="shared" si="22"/>
        <v>2292</v>
      </c>
      <c r="K344" s="9">
        <f t="shared" si="20"/>
        <v>99.9389552629284</v>
      </c>
    </row>
    <row r="345" spans="1:11" ht="24">
      <c r="A345" s="7" t="s">
        <v>925</v>
      </c>
      <c r="B345" s="16" t="s">
        <v>18</v>
      </c>
      <c r="C345" s="8" t="s">
        <v>122</v>
      </c>
      <c r="D345" s="8" t="s">
        <v>386</v>
      </c>
      <c r="E345" s="8" t="s">
        <v>388</v>
      </c>
      <c r="F345" s="8" t="s">
        <v>22</v>
      </c>
      <c r="G345" s="8" t="s">
        <v>19</v>
      </c>
      <c r="H345" s="9">
        <v>2212.6</v>
      </c>
      <c r="I345" s="9">
        <v>2293.4</v>
      </c>
      <c r="J345" s="9">
        <v>2292</v>
      </c>
      <c r="K345" s="9">
        <f t="shared" si="20"/>
        <v>99.9389552629284</v>
      </c>
    </row>
    <row r="346" spans="1:11" ht="12">
      <c r="A346" s="7" t="s">
        <v>926</v>
      </c>
      <c r="B346" s="16" t="s">
        <v>488</v>
      </c>
      <c r="C346" s="8" t="s">
        <v>122</v>
      </c>
      <c r="D346" s="8" t="s">
        <v>387</v>
      </c>
      <c r="E346" s="8" t="s">
        <v>14</v>
      </c>
      <c r="F346" s="8" t="s">
        <v>14</v>
      </c>
      <c r="G346" s="8" t="s">
        <v>14</v>
      </c>
      <c r="H346" s="9">
        <f aca="true" t="shared" si="23" ref="H346:J348">+H347</f>
        <v>0</v>
      </c>
      <c r="I346" s="9">
        <f t="shared" si="23"/>
        <v>792.6</v>
      </c>
      <c r="J346" s="9">
        <f t="shared" si="23"/>
        <v>792.6</v>
      </c>
      <c r="K346" s="9">
        <f t="shared" si="20"/>
        <v>100</v>
      </c>
    </row>
    <row r="347" spans="1:11" ht="12">
      <c r="A347" s="7" t="s">
        <v>927</v>
      </c>
      <c r="B347" s="16" t="s">
        <v>163</v>
      </c>
      <c r="C347" s="8" t="s">
        <v>122</v>
      </c>
      <c r="D347" s="8" t="s">
        <v>387</v>
      </c>
      <c r="E347" s="8" t="s">
        <v>400</v>
      </c>
      <c r="F347" s="8" t="s">
        <v>14</v>
      </c>
      <c r="G347" s="8" t="s">
        <v>14</v>
      </c>
      <c r="H347" s="9">
        <f t="shared" si="23"/>
        <v>0</v>
      </c>
      <c r="I347" s="9">
        <f t="shared" si="23"/>
        <v>792.6</v>
      </c>
      <c r="J347" s="9">
        <f t="shared" si="23"/>
        <v>792.6</v>
      </c>
      <c r="K347" s="9">
        <f t="shared" si="20"/>
        <v>100</v>
      </c>
    </row>
    <row r="348" spans="1:11" ht="36">
      <c r="A348" s="7" t="s">
        <v>928</v>
      </c>
      <c r="B348" s="16" t="s">
        <v>164</v>
      </c>
      <c r="C348" s="8" t="s">
        <v>122</v>
      </c>
      <c r="D348" s="8" t="s">
        <v>387</v>
      </c>
      <c r="E348" s="8" t="s">
        <v>400</v>
      </c>
      <c r="F348" s="8" t="s">
        <v>165</v>
      </c>
      <c r="G348" s="8" t="s">
        <v>14</v>
      </c>
      <c r="H348" s="9">
        <f t="shared" si="23"/>
        <v>0</v>
      </c>
      <c r="I348" s="9">
        <f t="shared" si="23"/>
        <v>792.6</v>
      </c>
      <c r="J348" s="9">
        <f t="shared" si="23"/>
        <v>792.6</v>
      </c>
      <c r="K348" s="9">
        <f t="shared" si="20"/>
        <v>100</v>
      </c>
    </row>
    <row r="349" spans="1:11" ht="24">
      <c r="A349" s="7" t="s">
        <v>929</v>
      </c>
      <c r="B349" s="16" t="s">
        <v>18</v>
      </c>
      <c r="C349" s="8" t="s">
        <v>122</v>
      </c>
      <c r="D349" s="8" t="s">
        <v>387</v>
      </c>
      <c r="E349" s="8" t="s">
        <v>400</v>
      </c>
      <c r="F349" s="8" t="s">
        <v>165</v>
      </c>
      <c r="G349" s="8" t="s">
        <v>19</v>
      </c>
      <c r="H349" s="9"/>
      <c r="I349" s="9">
        <v>792.6</v>
      </c>
      <c r="J349" s="9">
        <v>792.6</v>
      </c>
      <c r="K349" s="9">
        <f t="shared" si="20"/>
        <v>100</v>
      </c>
    </row>
    <row r="350" spans="1:11" ht="36">
      <c r="A350" s="7" t="s">
        <v>930</v>
      </c>
      <c r="B350" s="16" t="s">
        <v>399</v>
      </c>
      <c r="C350" s="8" t="s">
        <v>122</v>
      </c>
      <c r="D350" s="8" t="s">
        <v>400</v>
      </c>
      <c r="E350" s="8" t="s">
        <v>14</v>
      </c>
      <c r="F350" s="8" t="s">
        <v>14</v>
      </c>
      <c r="G350" s="8" t="s">
        <v>14</v>
      </c>
      <c r="H350" s="9">
        <f>+H351</f>
        <v>17.5</v>
      </c>
      <c r="I350" s="9">
        <f>+I351</f>
        <v>372.1</v>
      </c>
      <c r="J350" s="9">
        <f>+J351</f>
        <v>372.1</v>
      </c>
      <c r="K350" s="9">
        <f t="shared" si="20"/>
        <v>100</v>
      </c>
    </row>
    <row r="351" spans="1:11" ht="12">
      <c r="A351" s="7" t="s">
        <v>931</v>
      </c>
      <c r="B351" s="16" t="s">
        <v>117</v>
      </c>
      <c r="C351" s="8" t="s">
        <v>122</v>
      </c>
      <c r="D351" s="8" t="s">
        <v>400</v>
      </c>
      <c r="E351" s="8" t="s">
        <v>383</v>
      </c>
      <c r="F351" s="8" t="s">
        <v>14</v>
      </c>
      <c r="G351" s="8" t="s">
        <v>14</v>
      </c>
      <c r="H351" s="9">
        <f>+H352+H354</f>
        <v>17.5</v>
      </c>
      <c r="I351" s="9">
        <f>+I352+I354</f>
        <v>372.1</v>
      </c>
      <c r="J351" s="9">
        <f>+J352+J354</f>
        <v>372.1</v>
      </c>
      <c r="K351" s="9">
        <f t="shared" si="20"/>
        <v>100</v>
      </c>
    </row>
    <row r="352" spans="1:11" ht="24">
      <c r="A352" s="7" t="s">
        <v>932</v>
      </c>
      <c r="B352" s="16" t="s">
        <v>489</v>
      </c>
      <c r="C352" s="8" t="s">
        <v>122</v>
      </c>
      <c r="D352" s="8" t="s">
        <v>400</v>
      </c>
      <c r="E352" s="8" t="s">
        <v>383</v>
      </c>
      <c r="F352" s="8" t="s">
        <v>490</v>
      </c>
      <c r="G352" s="8" t="s">
        <v>14</v>
      </c>
      <c r="H352" s="9">
        <f>+H353</f>
        <v>0</v>
      </c>
      <c r="I352" s="9">
        <f>+I353</f>
        <v>354.6</v>
      </c>
      <c r="J352" s="9">
        <f>+J353</f>
        <v>354.6</v>
      </c>
      <c r="K352" s="9">
        <f t="shared" si="20"/>
        <v>100</v>
      </c>
    </row>
    <row r="353" spans="1:11" ht="24">
      <c r="A353" s="7" t="s">
        <v>933</v>
      </c>
      <c r="B353" s="16" t="s">
        <v>18</v>
      </c>
      <c r="C353" s="8" t="s">
        <v>122</v>
      </c>
      <c r="D353" s="8" t="s">
        <v>400</v>
      </c>
      <c r="E353" s="8" t="s">
        <v>383</v>
      </c>
      <c r="F353" s="8" t="s">
        <v>490</v>
      </c>
      <c r="G353" s="8" t="s">
        <v>19</v>
      </c>
      <c r="H353" s="9"/>
      <c r="I353" s="9">
        <v>354.6</v>
      </c>
      <c r="J353" s="9">
        <v>354.6</v>
      </c>
      <c r="K353" s="9">
        <f t="shared" si="20"/>
        <v>100</v>
      </c>
    </row>
    <row r="354" spans="1:11" ht="24">
      <c r="A354" s="7" t="s">
        <v>934</v>
      </c>
      <c r="B354" s="16" t="s">
        <v>119</v>
      </c>
      <c r="C354" s="8" t="s">
        <v>122</v>
      </c>
      <c r="D354" s="8" t="s">
        <v>400</v>
      </c>
      <c r="E354" s="8" t="s">
        <v>383</v>
      </c>
      <c r="F354" s="8" t="s">
        <v>120</v>
      </c>
      <c r="G354" s="8" t="s">
        <v>14</v>
      </c>
      <c r="H354" s="9">
        <f>+H355</f>
        <v>17.5</v>
      </c>
      <c r="I354" s="9">
        <f>+I355</f>
        <v>17.5</v>
      </c>
      <c r="J354" s="9">
        <f>+J355</f>
        <v>17.5</v>
      </c>
      <c r="K354" s="9">
        <f t="shared" si="20"/>
        <v>100</v>
      </c>
    </row>
    <row r="355" spans="1:11" ht="24">
      <c r="A355" s="7" t="s">
        <v>935</v>
      </c>
      <c r="B355" s="16" t="s">
        <v>18</v>
      </c>
      <c r="C355" s="8" t="s">
        <v>122</v>
      </c>
      <c r="D355" s="8" t="s">
        <v>400</v>
      </c>
      <c r="E355" s="8" t="s">
        <v>383</v>
      </c>
      <c r="F355" s="8" t="s">
        <v>120</v>
      </c>
      <c r="G355" s="8" t="s">
        <v>19</v>
      </c>
      <c r="H355" s="9">
        <v>17.5</v>
      </c>
      <c r="I355" s="9">
        <v>17.5</v>
      </c>
      <c r="J355" s="9">
        <v>17.5</v>
      </c>
      <c r="K355" s="9">
        <f t="shared" si="20"/>
        <v>100</v>
      </c>
    </row>
    <row r="356" spans="1:11" ht="12">
      <c r="A356" s="7" t="s">
        <v>936</v>
      </c>
      <c r="B356" s="16" t="s">
        <v>123</v>
      </c>
      <c r="C356" s="8" t="s">
        <v>124</v>
      </c>
      <c r="D356" s="8" t="s">
        <v>14</v>
      </c>
      <c r="E356" s="8" t="s">
        <v>14</v>
      </c>
      <c r="F356" s="8" t="s">
        <v>14</v>
      </c>
      <c r="G356" s="8" t="s">
        <v>14</v>
      </c>
      <c r="H356" s="9">
        <f>+H357+H363+H392</f>
        <v>42287.40000000001</v>
      </c>
      <c r="I356" s="9">
        <f>+I357+I363+I392</f>
        <v>61292.5</v>
      </c>
      <c r="J356" s="9">
        <f>+J357+J363+J392</f>
        <v>59832.2</v>
      </c>
      <c r="K356" s="9">
        <f t="shared" si="20"/>
        <v>97.61748990496389</v>
      </c>
    </row>
    <row r="357" spans="1:11" ht="24">
      <c r="A357" s="7" t="s">
        <v>937</v>
      </c>
      <c r="B357" s="16" t="s">
        <v>409</v>
      </c>
      <c r="C357" s="8" t="s">
        <v>124</v>
      </c>
      <c r="D357" s="8" t="s">
        <v>390</v>
      </c>
      <c r="E357" s="8" t="s">
        <v>14</v>
      </c>
      <c r="F357" s="8" t="s">
        <v>14</v>
      </c>
      <c r="G357" s="8" t="s">
        <v>14</v>
      </c>
      <c r="H357" s="9">
        <f>+H358</f>
        <v>0</v>
      </c>
      <c r="I357" s="9">
        <f>+I358</f>
        <v>2198</v>
      </c>
      <c r="J357" s="9">
        <f>+J358</f>
        <v>2198</v>
      </c>
      <c r="K357" s="9">
        <f t="shared" si="20"/>
        <v>100</v>
      </c>
    </row>
    <row r="358" spans="1:11" ht="12">
      <c r="A358" s="7" t="s">
        <v>938</v>
      </c>
      <c r="B358" s="16" t="s">
        <v>210</v>
      </c>
      <c r="C358" s="8" t="s">
        <v>124</v>
      </c>
      <c r="D358" s="8" t="s">
        <v>390</v>
      </c>
      <c r="E358" s="8" t="s">
        <v>400</v>
      </c>
      <c r="F358" s="8" t="s">
        <v>14</v>
      </c>
      <c r="G358" s="8" t="s">
        <v>14</v>
      </c>
      <c r="H358" s="9">
        <f>+H359+H361</f>
        <v>0</v>
      </c>
      <c r="I358" s="9">
        <f>+I359+I361</f>
        <v>2198</v>
      </c>
      <c r="J358" s="9">
        <f>+J359+J361</f>
        <v>2198</v>
      </c>
      <c r="K358" s="9">
        <f t="shared" si="20"/>
        <v>100</v>
      </c>
    </row>
    <row r="359" spans="1:11" ht="24">
      <c r="A359" s="7" t="s">
        <v>939</v>
      </c>
      <c r="B359" s="16" t="s">
        <v>493</v>
      </c>
      <c r="C359" s="8" t="s">
        <v>124</v>
      </c>
      <c r="D359" s="8" t="s">
        <v>390</v>
      </c>
      <c r="E359" s="8" t="s">
        <v>400</v>
      </c>
      <c r="F359" s="8" t="s">
        <v>494</v>
      </c>
      <c r="G359" s="8" t="s">
        <v>14</v>
      </c>
      <c r="H359" s="9">
        <f>+H360</f>
        <v>0</v>
      </c>
      <c r="I359" s="9">
        <f>+I360</f>
        <v>2178</v>
      </c>
      <c r="J359" s="9">
        <f>+J360</f>
        <v>2178</v>
      </c>
      <c r="K359" s="9">
        <f t="shared" si="20"/>
        <v>100</v>
      </c>
    </row>
    <row r="360" spans="1:11" ht="12">
      <c r="A360" s="7" t="s">
        <v>940</v>
      </c>
      <c r="B360" s="16" t="s">
        <v>49</v>
      </c>
      <c r="C360" s="8" t="s">
        <v>124</v>
      </c>
      <c r="D360" s="8" t="s">
        <v>390</v>
      </c>
      <c r="E360" s="8" t="s">
        <v>400</v>
      </c>
      <c r="F360" s="8" t="s">
        <v>494</v>
      </c>
      <c r="G360" s="8" t="s">
        <v>50</v>
      </c>
      <c r="H360" s="9"/>
      <c r="I360" s="9">
        <v>2178</v>
      </c>
      <c r="J360" s="9">
        <v>2178</v>
      </c>
      <c r="K360" s="9">
        <f t="shared" si="20"/>
        <v>100</v>
      </c>
    </row>
    <row r="361" spans="1:11" ht="24">
      <c r="A361" s="7" t="s">
        <v>941</v>
      </c>
      <c r="B361" s="16" t="s">
        <v>223</v>
      </c>
      <c r="C361" s="8" t="s">
        <v>124</v>
      </c>
      <c r="D361" s="8" t="s">
        <v>390</v>
      </c>
      <c r="E361" s="8" t="s">
        <v>400</v>
      </c>
      <c r="F361" s="8" t="s">
        <v>224</v>
      </c>
      <c r="G361" s="8" t="s">
        <v>14</v>
      </c>
      <c r="H361" s="9">
        <f>+H362</f>
        <v>0</v>
      </c>
      <c r="I361" s="9">
        <f>+I362</f>
        <v>20</v>
      </c>
      <c r="J361" s="9">
        <f>+J362</f>
        <v>20</v>
      </c>
      <c r="K361" s="9">
        <f t="shared" si="20"/>
        <v>100</v>
      </c>
    </row>
    <row r="362" spans="1:11" ht="12">
      <c r="A362" s="7" t="s">
        <v>942</v>
      </c>
      <c r="B362" s="16" t="s">
        <v>49</v>
      </c>
      <c r="C362" s="8" t="s">
        <v>124</v>
      </c>
      <c r="D362" s="8" t="s">
        <v>390</v>
      </c>
      <c r="E362" s="8" t="s">
        <v>400</v>
      </c>
      <c r="F362" s="8" t="s">
        <v>224</v>
      </c>
      <c r="G362" s="8" t="s">
        <v>50</v>
      </c>
      <c r="H362" s="9"/>
      <c r="I362" s="9">
        <v>20</v>
      </c>
      <c r="J362" s="9">
        <v>20</v>
      </c>
      <c r="K362" s="9">
        <f t="shared" si="20"/>
        <v>100</v>
      </c>
    </row>
    <row r="363" spans="1:11" ht="12">
      <c r="A363" s="7" t="s">
        <v>943</v>
      </c>
      <c r="B363" s="16" t="s">
        <v>412</v>
      </c>
      <c r="C363" s="8" t="s">
        <v>124</v>
      </c>
      <c r="D363" s="8" t="s">
        <v>413</v>
      </c>
      <c r="E363" s="8" t="s">
        <v>14</v>
      </c>
      <c r="F363" s="8" t="s">
        <v>14</v>
      </c>
      <c r="G363" s="8" t="s">
        <v>14</v>
      </c>
      <c r="H363" s="9">
        <f>+H364+H389</f>
        <v>16196.7</v>
      </c>
      <c r="I363" s="9">
        <f>+I364+I389</f>
        <v>24726.7</v>
      </c>
      <c r="J363" s="9">
        <f>+J364+J389</f>
        <v>24564.599999999995</v>
      </c>
      <c r="K363" s="9">
        <f t="shared" si="20"/>
        <v>99.34443334533114</v>
      </c>
    </row>
    <row r="364" spans="1:11" ht="12">
      <c r="A364" s="7" t="s">
        <v>944</v>
      </c>
      <c r="B364" s="16" t="s">
        <v>85</v>
      </c>
      <c r="C364" s="8" t="s">
        <v>124</v>
      </c>
      <c r="D364" s="8" t="s">
        <v>413</v>
      </c>
      <c r="E364" s="8" t="s">
        <v>387</v>
      </c>
      <c r="F364" s="8" t="s">
        <v>14</v>
      </c>
      <c r="G364" s="8" t="s">
        <v>14</v>
      </c>
      <c r="H364" s="9">
        <f>+H365+H367+H369+H371+H373+H375+H377+H379+H381+H383+H385+H387</f>
        <v>16196.7</v>
      </c>
      <c r="I364" s="9">
        <f>+I365+I367+I369+I371+I373+I375+I377+I379+I381+I383+I385+I387</f>
        <v>24673.9</v>
      </c>
      <c r="J364" s="9">
        <f>+J365+J367+J369+J371+J373+J375+J377+J379+J381+J383+J385+J387</f>
        <v>24511.799999999996</v>
      </c>
      <c r="K364" s="9">
        <f t="shared" si="20"/>
        <v>99.34303048970773</v>
      </c>
    </row>
    <row r="365" spans="1:11" ht="24">
      <c r="A365" s="7" t="s">
        <v>945</v>
      </c>
      <c r="B365" s="16" t="s">
        <v>47</v>
      </c>
      <c r="C365" s="8" t="s">
        <v>124</v>
      </c>
      <c r="D365" s="8" t="s">
        <v>413</v>
      </c>
      <c r="E365" s="8" t="s">
        <v>387</v>
      </c>
      <c r="F365" s="8" t="s">
        <v>87</v>
      </c>
      <c r="G365" s="8" t="s">
        <v>14</v>
      </c>
      <c r="H365" s="9">
        <f>+H366</f>
        <v>16196.7</v>
      </c>
      <c r="I365" s="9">
        <f>+I366</f>
        <v>16155.9</v>
      </c>
      <c r="J365" s="9">
        <f>+J366</f>
        <v>15993.8</v>
      </c>
      <c r="K365" s="9">
        <f t="shared" si="20"/>
        <v>98.9966513781343</v>
      </c>
    </row>
    <row r="366" spans="1:11" ht="12">
      <c r="A366" s="7" t="s">
        <v>946</v>
      </c>
      <c r="B366" s="16" t="s">
        <v>49</v>
      </c>
      <c r="C366" s="8" t="s">
        <v>124</v>
      </c>
      <c r="D366" s="8" t="s">
        <v>413</v>
      </c>
      <c r="E366" s="8" t="s">
        <v>387</v>
      </c>
      <c r="F366" s="8" t="s">
        <v>87</v>
      </c>
      <c r="G366" s="8" t="s">
        <v>50</v>
      </c>
      <c r="H366" s="9">
        <v>16196.7</v>
      </c>
      <c r="I366" s="9">
        <v>16155.9</v>
      </c>
      <c r="J366" s="9">
        <v>15993.8</v>
      </c>
      <c r="K366" s="9">
        <f t="shared" si="20"/>
        <v>98.9966513781343</v>
      </c>
    </row>
    <row r="367" spans="1:11" ht="60">
      <c r="A367" s="7" t="s">
        <v>947</v>
      </c>
      <c r="B367" s="16" t="s">
        <v>443</v>
      </c>
      <c r="C367" s="8" t="s">
        <v>124</v>
      </c>
      <c r="D367" s="8" t="s">
        <v>413</v>
      </c>
      <c r="E367" s="8" t="s">
        <v>387</v>
      </c>
      <c r="F367" s="8" t="s">
        <v>444</v>
      </c>
      <c r="G367" s="8" t="s">
        <v>14</v>
      </c>
      <c r="H367" s="9">
        <f>+H368</f>
        <v>0</v>
      </c>
      <c r="I367" s="9">
        <f>+I368</f>
        <v>618.8</v>
      </c>
      <c r="J367" s="9">
        <f>+J368</f>
        <v>618.8</v>
      </c>
      <c r="K367" s="9">
        <f t="shared" si="20"/>
        <v>100</v>
      </c>
    </row>
    <row r="368" spans="1:11" ht="12">
      <c r="A368" s="7" t="s">
        <v>948</v>
      </c>
      <c r="B368" s="16" t="s">
        <v>49</v>
      </c>
      <c r="C368" s="8" t="s">
        <v>124</v>
      </c>
      <c r="D368" s="8" t="s">
        <v>413</v>
      </c>
      <c r="E368" s="8" t="s">
        <v>387</v>
      </c>
      <c r="F368" s="8" t="s">
        <v>444</v>
      </c>
      <c r="G368" s="8" t="s">
        <v>50</v>
      </c>
      <c r="H368" s="9"/>
      <c r="I368" s="9">
        <v>618.8</v>
      </c>
      <c r="J368" s="9">
        <v>618.8</v>
      </c>
      <c r="K368" s="9">
        <f t="shared" si="20"/>
        <v>100</v>
      </c>
    </row>
    <row r="369" spans="1:11" ht="60">
      <c r="A369" s="7" t="s">
        <v>949</v>
      </c>
      <c r="B369" s="16" t="s">
        <v>495</v>
      </c>
      <c r="C369" s="8" t="s">
        <v>124</v>
      </c>
      <c r="D369" s="8" t="s">
        <v>413</v>
      </c>
      <c r="E369" s="8" t="s">
        <v>387</v>
      </c>
      <c r="F369" s="8" t="s">
        <v>496</v>
      </c>
      <c r="G369" s="8" t="s">
        <v>14</v>
      </c>
      <c r="H369" s="9">
        <f>+H370</f>
        <v>0</v>
      </c>
      <c r="I369" s="9">
        <f>+I370</f>
        <v>157</v>
      </c>
      <c r="J369" s="9">
        <f>+J370</f>
        <v>157</v>
      </c>
      <c r="K369" s="9">
        <f t="shared" si="20"/>
        <v>100</v>
      </c>
    </row>
    <row r="370" spans="1:11" ht="12">
      <c r="A370" s="7" t="s">
        <v>950</v>
      </c>
      <c r="B370" s="16" t="s">
        <v>49</v>
      </c>
      <c r="C370" s="8" t="s">
        <v>124</v>
      </c>
      <c r="D370" s="8" t="s">
        <v>413</v>
      </c>
      <c r="E370" s="8" t="s">
        <v>387</v>
      </c>
      <c r="F370" s="8" t="s">
        <v>496</v>
      </c>
      <c r="G370" s="8" t="s">
        <v>50</v>
      </c>
      <c r="H370" s="9"/>
      <c r="I370" s="9">
        <v>157</v>
      </c>
      <c r="J370" s="9">
        <v>157</v>
      </c>
      <c r="K370" s="9">
        <f t="shared" si="20"/>
        <v>100</v>
      </c>
    </row>
    <row r="371" spans="1:11" ht="60">
      <c r="A371" s="7" t="s">
        <v>951</v>
      </c>
      <c r="B371" s="16" t="s">
        <v>497</v>
      </c>
      <c r="C371" s="8" t="s">
        <v>124</v>
      </c>
      <c r="D371" s="8" t="s">
        <v>413</v>
      </c>
      <c r="E371" s="8" t="s">
        <v>387</v>
      </c>
      <c r="F371" s="8" t="s">
        <v>498</v>
      </c>
      <c r="G371" s="8" t="s">
        <v>14</v>
      </c>
      <c r="H371" s="9">
        <f>+H372</f>
        <v>0</v>
      </c>
      <c r="I371" s="9">
        <f>+I372</f>
        <v>87</v>
      </c>
      <c r="J371" s="9">
        <f>+J372</f>
        <v>87</v>
      </c>
      <c r="K371" s="9">
        <f t="shared" si="20"/>
        <v>100</v>
      </c>
    </row>
    <row r="372" spans="1:11" ht="12">
      <c r="A372" s="7" t="s">
        <v>952</v>
      </c>
      <c r="B372" s="16" t="s">
        <v>49</v>
      </c>
      <c r="C372" s="8" t="s">
        <v>124</v>
      </c>
      <c r="D372" s="8" t="s">
        <v>413</v>
      </c>
      <c r="E372" s="8" t="s">
        <v>387</v>
      </c>
      <c r="F372" s="8" t="s">
        <v>498</v>
      </c>
      <c r="G372" s="8" t="s">
        <v>50</v>
      </c>
      <c r="H372" s="9"/>
      <c r="I372" s="9">
        <v>87</v>
      </c>
      <c r="J372" s="9">
        <v>87</v>
      </c>
      <c r="K372" s="9">
        <f t="shared" si="20"/>
        <v>100</v>
      </c>
    </row>
    <row r="373" spans="1:11" ht="48">
      <c r="A373" s="7" t="s">
        <v>953</v>
      </c>
      <c r="B373" s="16" t="s">
        <v>499</v>
      </c>
      <c r="C373" s="8" t="s">
        <v>124</v>
      </c>
      <c r="D373" s="8" t="s">
        <v>413</v>
      </c>
      <c r="E373" s="8" t="s">
        <v>387</v>
      </c>
      <c r="F373" s="8" t="s">
        <v>500</v>
      </c>
      <c r="G373" s="8" t="s">
        <v>14</v>
      </c>
      <c r="H373" s="9">
        <f>+H374</f>
        <v>0</v>
      </c>
      <c r="I373" s="9">
        <f>+I374</f>
        <v>5370.6</v>
      </c>
      <c r="J373" s="9">
        <f>+J374</f>
        <v>5370.6</v>
      </c>
      <c r="K373" s="9">
        <f t="shared" si="20"/>
        <v>100</v>
      </c>
    </row>
    <row r="374" spans="1:11" ht="12">
      <c r="A374" s="7" t="s">
        <v>954</v>
      </c>
      <c r="B374" s="16" t="s">
        <v>49</v>
      </c>
      <c r="C374" s="8" t="s">
        <v>124</v>
      </c>
      <c r="D374" s="8" t="s">
        <v>413</v>
      </c>
      <c r="E374" s="8" t="s">
        <v>387</v>
      </c>
      <c r="F374" s="8" t="s">
        <v>500</v>
      </c>
      <c r="G374" s="8" t="s">
        <v>50</v>
      </c>
      <c r="H374" s="9"/>
      <c r="I374" s="9">
        <v>5370.6</v>
      </c>
      <c r="J374" s="9">
        <v>5370.6</v>
      </c>
      <c r="K374" s="9">
        <f t="shared" si="20"/>
        <v>100</v>
      </c>
    </row>
    <row r="375" spans="1:11" ht="48">
      <c r="A375" s="7" t="s">
        <v>955</v>
      </c>
      <c r="B375" s="16" t="s">
        <v>501</v>
      </c>
      <c r="C375" s="8" t="s">
        <v>124</v>
      </c>
      <c r="D375" s="8" t="s">
        <v>413</v>
      </c>
      <c r="E375" s="8" t="s">
        <v>387</v>
      </c>
      <c r="F375" s="8" t="s">
        <v>502</v>
      </c>
      <c r="G375" s="8" t="s">
        <v>14</v>
      </c>
      <c r="H375" s="9">
        <f>+H376</f>
        <v>0</v>
      </c>
      <c r="I375" s="9">
        <f>+I376</f>
        <v>372</v>
      </c>
      <c r="J375" s="9">
        <f>+J376</f>
        <v>372</v>
      </c>
      <c r="K375" s="9">
        <f t="shared" si="20"/>
        <v>100</v>
      </c>
    </row>
    <row r="376" spans="1:11" ht="12">
      <c r="A376" s="7" t="s">
        <v>956</v>
      </c>
      <c r="B376" s="16" t="s">
        <v>49</v>
      </c>
      <c r="C376" s="8" t="s">
        <v>124</v>
      </c>
      <c r="D376" s="8" t="s">
        <v>413</v>
      </c>
      <c r="E376" s="8" t="s">
        <v>387</v>
      </c>
      <c r="F376" s="8" t="s">
        <v>502</v>
      </c>
      <c r="G376" s="8" t="s">
        <v>50</v>
      </c>
      <c r="H376" s="9"/>
      <c r="I376" s="9">
        <v>372</v>
      </c>
      <c r="J376" s="9">
        <v>372</v>
      </c>
      <c r="K376" s="9">
        <f t="shared" si="20"/>
        <v>100</v>
      </c>
    </row>
    <row r="377" spans="1:11" ht="12">
      <c r="A377" s="7" t="s">
        <v>957</v>
      </c>
      <c r="B377" s="16" t="s">
        <v>503</v>
      </c>
      <c r="C377" s="8" t="s">
        <v>124</v>
      </c>
      <c r="D377" s="8" t="s">
        <v>413</v>
      </c>
      <c r="E377" s="8" t="s">
        <v>387</v>
      </c>
      <c r="F377" s="8" t="s">
        <v>504</v>
      </c>
      <c r="G377" s="8" t="s">
        <v>14</v>
      </c>
      <c r="H377" s="9">
        <f>+H378</f>
        <v>0</v>
      </c>
      <c r="I377" s="9">
        <f>+I378</f>
        <v>500</v>
      </c>
      <c r="J377" s="9">
        <f>+J378</f>
        <v>500</v>
      </c>
      <c r="K377" s="9">
        <f t="shared" si="20"/>
        <v>100</v>
      </c>
    </row>
    <row r="378" spans="1:11" ht="12">
      <c r="A378" s="7" t="s">
        <v>958</v>
      </c>
      <c r="B378" s="16" t="s">
        <v>49</v>
      </c>
      <c r="C378" s="8" t="s">
        <v>124</v>
      </c>
      <c r="D378" s="8" t="s">
        <v>413</v>
      </c>
      <c r="E378" s="8" t="s">
        <v>387</v>
      </c>
      <c r="F378" s="8" t="s">
        <v>504</v>
      </c>
      <c r="G378" s="8" t="s">
        <v>50</v>
      </c>
      <c r="H378" s="9"/>
      <c r="I378" s="9">
        <v>500</v>
      </c>
      <c r="J378" s="9">
        <v>500</v>
      </c>
      <c r="K378" s="9">
        <f t="shared" si="20"/>
        <v>100</v>
      </c>
    </row>
    <row r="379" spans="1:11" ht="60">
      <c r="A379" s="7" t="s">
        <v>959</v>
      </c>
      <c r="B379" s="16" t="s">
        <v>505</v>
      </c>
      <c r="C379" s="8" t="s">
        <v>124</v>
      </c>
      <c r="D379" s="8" t="s">
        <v>413</v>
      </c>
      <c r="E379" s="8" t="s">
        <v>387</v>
      </c>
      <c r="F379" s="8" t="s">
        <v>506</v>
      </c>
      <c r="G379" s="8" t="s">
        <v>14</v>
      </c>
      <c r="H379" s="9">
        <f>+H380</f>
        <v>0</v>
      </c>
      <c r="I379" s="9">
        <f>+I380</f>
        <v>39.3</v>
      </c>
      <c r="J379" s="9">
        <f>+J380</f>
        <v>39.3</v>
      </c>
      <c r="K379" s="9">
        <f t="shared" si="20"/>
        <v>100</v>
      </c>
    </row>
    <row r="380" spans="1:11" ht="12">
      <c r="A380" s="7" t="s">
        <v>960</v>
      </c>
      <c r="B380" s="16" t="s">
        <v>49</v>
      </c>
      <c r="C380" s="8" t="s">
        <v>124</v>
      </c>
      <c r="D380" s="8" t="s">
        <v>413</v>
      </c>
      <c r="E380" s="8" t="s">
        <v>387</v>
      </c>
      <c r="F380" s="8" t="s">
        <v>506</v>
      </c>
      <c r="G380" s="8" t="s">
        <v>50</v>
      </c>
      <c r="H380" s="9"/>
      <c r="I380" s="9">
        <v>39.3</v>
      </c>
      <c r="J380" s="9">
        <v>39.3</v>
      </c>
      <c r="K380" s="9">
        <f t="shared" si="20"/>
        <v>100</v>
      </c>
    </row>
    <row r="381" spans="1:11" ht="60">
      <c r="A381" s="7" t="s">
        <v>961</v>
      </c>
      <c r="B381" s="16" t="s">
        <v>507</v>
      </c>
      <c r="C381" s="8" t="s">
        <v>124</v>
      </c>
      <c r="D381" s="8" t="s">
        <v>413</v>
      </c>
      <c r="E381" s="8" t="s">
        <v>387</v>
      </c>
      <c r="F381" s="8" t="s">
        <v>508</v>
      </c>
      <c r="G381" s="8" t="s">
        <v>14</v>
      </c>
      <c r="H381" s="9">
        <f>+H382</f>
        <v>0</v>
      </c>
      <c r="I381" s="9">
        <f>+I382</f>
        <v>21.8</v>
      </c>
      <c r="J381" s="9">
        <f>+J382</f>
        <v>21.8</v>
      </c>
      <c r="K381" s="9">
        <f t="shared" si="20"/>
        <v>100</v>
      </c>
    </row>
    <row r="382" spans="1:11" ht="12">
      <c r="A382" s="7" t="s">
        <v>962</v>
      </c>
      <c r="B382" s="16" t="s">
        <v>49</v>
      </c>
      <c r="C382" s="8" t="s">
        <v>124</v>
      </c>
      <c r="D382" s="8" t="s">
        <v>413</v>
      </c>
      <c r="E382" s="8" t="s">
        <v>387</v>
      </c>
      <c r="F382" s="8" t="s">
        <v>508</v>
      </c>
      <c r="G382" s="8" t="s">
        <v>50</v>
      </c>
      <c r="H382" s="9"/>
      <c r="I382" s="9">
        <v>21.8</v>
      </c>
      <c r="J382" s="9">
        <v>21.8</v>
      </c>
      <c r="K382" s="9">
        <f t="shared" si="20"/>
        <v>100</v>
      </c>
    </row>
    <row r="383" spans="1:11" ht="60">
      <c r="A383" s="7" t="s">
        <v>963</v>
      </c>
      <c r="B383" s="16" t="s">
        <v>509</v>
      </c>
      <c r="C383" s="8" t="s">
        <v>124</v>
      </c>
      <c r="D383" s="8" t="s">
        <v>413</v>
      </c>
      <c r="E383" s="8" t="s">
        <v>387</v>
      </c>
      <c r="F383" s="8" t="s">
        <v>510</v>
      </c>
      <c r="G383" s="8" t="s">
        <v>14</v>
      </c>
      <c r="H383" s="9">
        <f>+H384</f>
        <v>0</v>
      </c>
      <c r="I383" s="9">
        <f>+I384</f>
        <v>1342.7</v>
      </c>
      <c r="J383" s="9">
        <f>+J384</f>
        <v>1342.7</v>
      </c>
      <c r="K383" s="9">
        <f t="shared" si="20"/>
        <v>100</v>
      </c>
    </row>
    <row r="384" spans="1:11" ht="12">
      <c r="A384" s="7" t="s">
        <v>964</v>
      </c>
      <c r="B384" s="16" t="s">
        <v>49</v>
      </c>
      <c r="C384" s="8" t="s">
        <v>124</v>
      </c>
      <c r="D384" s="8" t="s">
        <v>413</v>
      </c>
      <c r="E384" s="8" t="s">
        <v>387</v>
      </c>
      <c r="F384" s="8" t="s">
        <v>510</v>
      </c>
      <c r="G384" s="8" t="s">
        <v>50</v>
      </c>
      <c r="H384" s="9"/>
      <c r="I384" s="9">
        <v>1342.7</v>
      </c>
      <c r="J384" s="9">
        <v>1342.7</v>
      </c>
      <c r="K384" s="9">
        <f t="shared" si="20"/>
        <v>100</v>
      </c>
    </row>
    <row r="385" spans="1:11" ht="84">
      <c r="A385" s="7" t="s">
        <v>965</v>
      </c>
      <c r="B385" s="16" t="s">
        <v>511</v>
      </c>
      <c r="C385" s="8" t="s">
        <v>124</v>
      </c>
      <c r="D385" s="8" t="s">
        <v>413</v>
      </c>
      <c r="E385" s="8" t="s">
        <v>387</v>
      </c>
      <c r="F385" s="8" t="s">
        <v>512</v>
      </c>
      <c r="G385" s="8" t="s">
        <v>14</v>
      </c>
      <c r="H385" s="9">
        <f>+H386</f>
        <v>0</v>
      </c>
      <c r="I385" s="9">
        <f>+I386</f>
        <v>3.8</v>
      </c>
      <c r="J385" s="9">
        <f>+J386</f>
        <v>3.8</v>
      </c>
      <c r="K385" s="9">
        <f t="shared" si="20"/>
        <v>100</v>
      </c>
    </row>
    <row r="386" spans="1:11" ht="12">
      <c r="A386" s="7" t="s">
        <v>966</v>
      </c>
      <c r="B386" s="16" t="s">
        <v>49</v>
      </c>
      <c r="C386" s="8" t="s">
        <v>124</v>
      </c>
      <c r="D386" s="8" t="s">
        <v>413</v>
      </c>
      <c r="E386" s="8" t="s">
        <v>387</v>
      </c>
      <c r="F386" s="8" t="s">
        <v>512</v>
      </c>
      <c r="G386" s="8" t="s">
        <v>50</v>
      </c>
      <c r="H386" s="9"/>
      <c r="I386" s="9">
        <v>3.8</v>
      </c>
      <c r="J386" s="9">
        <v>3.8</v>
      </c>
      <c r="K386" s="9">
        <f t="shared" si="20"/>
        <v>100</v>
      </c>
    </row>
    <row r="387" spans="1:11" ht="12">
      <c r="A387" s="7" t="s">
        <v>967</v>
      </c>
      <c r="B387" s="16" t="s">
        <v>503</v>
      </c>
      <c r="C387" s="8" t="s">
        <v>124</v>
      </c>
      <c r="D387" s="8" t="s">
        <v>413</v>
      </c>
      <c r="E387" s="8" t="s">
        <v>387</v>
      </c>
      <c r="F387" s="8" t="s">
        <v>513</v>
      </c>
      <c r="G387" s="8" t="s">
        <v>14</v>
      </c>
      <c r="H387" s="9">
        <f>+H388</f>
        <v>0</v>
      </c>
      <c r="I387" s="9">
        <f>+I388</f>
        <v>5</v>
      </c>
      <c r="J387" s="9">
        <f>+J388</f>
        <v>5</v>
      </c>
      <c r="K387" s="9">
        <f t="shared" si="20"/>
        <v>100</v>
      </c>
    </row>
    <row r="388" spans="1:11" ht="12">
      <c r="A388" s="7" t="s">
        <v>968</v>
      </c>
      <c r="B388" s="16" t="s">
        <v>49</v>
      </c>
      <c r="C388" s="8" t="s">
        <v>124</v>
      </c>
      <c r="D388" s="8" t="s">
        <v>413</v>
      </c>
      <c r="E388" s="8" t="s">
        <v>387</v>
      </c>
      <c r="F388" s="8" t="s">
        <v>513</v>
      </c>
      <c r="G388" s="8" t="s">
        <v>50</v>
      </c>
      <c r="H388" s="9"/>
      <c r="I388" s="9">
        <v>5</v>
      </c>
      <c r="J388" s="9">
        <v>5</v>
      </c>
      <c r="K388" s="9">
        <f t="shared" si="20"/>
        <v>100</v>
      </c>
    </row>
    <row r="389" spans="1:11" ht="12">
      <c r="A389" s="7" t="s">
        <v>969</v>
      </c>
      <c r="B389" s="16" t="s">
        <v>91</v>
      </c>
      <c r="C389" s="8" t="s">
        <v>124</v>
      </c>
      <c r="D389" s="8" t="s">
        <v>413</v>
      </c>
      <c r="E389" s="8" t="s">
        <v>413</v>
      </c>
      <c r="F389" s="8" t="s">
        <v>14</v>
      </c>
      <c r="G389" s="8" t="s">
        <v>14</v>
      </c>
      <c r="H389" s="9">
        <f aca="true" t="shared" si="24" ref="H389:J390">+H390</f>
        <v>0</v>
      </c>
      <c r="I389" s="9">
        <f t="shared" si="24"/>
        <v>52.8</v>
      </c>
      <c r="J389" s="9">
        <f t="shared" si="24"/>
        <v>52.8</v>
      </c>
      <c r="K389" s="9">
        <f t="shared" si="20"/>
        <v>100</v>
      </c>
    </row>
    <row r="390" spans="1:11" ht="24">
      <c r="A390" s="7" t="s">
        <v>970</v>
      </c>
      <c r="B390" s="16" t="s">
        <v>166</v>
      </c>
      <c r="C390" s="8" t="s">
        <v>124</v>
      </c>
      <c r="D390" s="8" t="s">
        <v>413</v>
      </c>
      <c r="E390" s="8" t="s">
        <v>413</v>
      </c>
      <c r="F390" s="8" t="s">
        <v>167</v>
      </c>
      <c r="G390" s="8" t="s">
        <v>14</v>
      </c>
      <c r="H390" s="9">
        <f t="shared" si="24"/>
        <v>0</v>
      </c>
      <c r="I390" s="9">
        <f t="shared" si="24"/>
        <v>52.8</v>
      </c>
      <c r="J390" s="9">
        <f t="shared" si="24"/>
        <v>52.8</v>
      </c>
      <c r="K390" s="9">
        <f t="shared" si="20"/>
        <v>100</v>
      </c>
    </row>
    <row r="391" spans="1:11" ht="12">
      <c r="A391" s="7" t="s">
        <v>971</v>
      </c>
      <c r="B391" s="16" t="s">
        <v>49</v>
      </c>
      <c r="C391" s="8" t="s">
        <v>124</v>
      </c>
      <c r="D391" s="8" t="s">
        <v>413</v>
      </c>
      <c r="E391" s="8" t="s">
        <v>413</v>
      </c>
      <c r="F391" s="8" t="s">
        <v>167</v>
      </c>
      <c r="G391" s="8" t="s">
        <v>50</v>
      </c>
      <c r="H391" s="9"/>
      <c r="I391" s="9">
        <v>52.8</v>
      </c>
      <c r="J391" s="9">
        <v>52.8</v>
      </c>
      <c r="K391" s="9">
        <f t="shared" si="20"/>
        <v>100</v>
      </c>
    </row>
    <row r="392" spans="1:11" ht="12">
      <c r="A392" s="7" t="s">
        <v>972</v>
      </c>
      <c r="B392" s="16" t="s">
        <v>514</v>
      </c>
      <c r="C392" s="8" t="s">
        <v>124</v>
      </c>
      <c r="D392" s="8" t="s">
        <v>403</v>
      </c>
      <c r="E392" s="8" t="s">
        <v>14</v>
      </c>
      <c r="F392" s="8" t="s">
        <v>14</v>
      </c>
      <c r="G392" s="8" t="s">
        <v>14</v>
      </c>
      <c r="H392" s="9">
        <f>+H393+H452</f>
        <v>26090.700000000004</v>
      </c>
      <c r="I392" s="9">
        <f>+I393+I452</f>
        <v>34367.8</v>
      </c>
      <c r="J392" s="9">
        <f>+J393+J452</f>
        <v>33069.600000000006</v>
      </c>
      <c r="K392" s="9">
        <f t="shared" si="20"/>
        <v>96.22262699387218</v>
      </c>
    </row>
    <row r="393" spans="1:11" ht="12">
      <c r="A393" s="7" t="s">
        <v>973</v>
      </c>
      <c r="B393" s="16" t="s">
        <v>125</v>
      </c>
      <c r="C393" s="8" t="s">
        <v>124</v>
      </c>
      <c r="D393" s="8" t="s">
        <v>403</v>
      </c>
      <c r="E393" s="8" t="s">
        <v>386</v>
      </c>
      <c r="F393" s="8" t="s">
        <v>14</v>
      </c>
      <c r="G393" s="8" t="s">
        <v>14</v>
      </c>
      <c r="H393" s="9">
        <f>+H394+H396+H398+H400+H402+H404+H406+H408+H410+H412+H414+H416+H418+H420+H422+H424+H426+H428+H430+H432+H434+H436+H438+H440+H442+H444+H446+H448+H450</f>
        <v>22585.000000000004</v>
      </c>
      <c r="I393" s="9">
        <f>+I394+I396+I398+I400+I402+I404+I406+I408+I410+I412+I414+I416+I418+I420+I422+I424+I426+I428+I430+I432+I434+I436+I438+I440+I442+I444+I446+I448+I450</f>
        <v>30785.400000000005</v>
      </c>
      <c r="J393" s="9">
        <f>+J394+J396+J398+J400+J402+J404+J406+J408+J410+J412+J414+J416+J418+J420+J422+J424+J426+J428+J430+J432+J434+J436+J438+J440+J442+J444+J446+J448+J450</f>
        <v>29497.000000000004</v>
      </c>
      <c r="K393" s="9">
        <f t="shared" si="20"/>
        <v>95.81489927043339</v>
      </c>
    </row>
    <row r="394" spans="1:11" ht="36">
      <c r="A394" s="7" t="s">
        <v>974</v>
      </c>
      <c r="B394" s="16" t="s">
        <v>394</v>
      </c>
      <c r="C394" s="8" t="s">
        <v>124</v>
      </c>
      <c r="D394" s="8" t="s">
        <v>403</v>
      </c>
      <c r="E394" s="8" t="s">
        <v>386</v>
      </c>
      <c r="F394" s="8" t="s">
        <v>395</v>
      </c>
      <c r="G394" s="8" t="s">
        <v>14</v>
      </c>
      <c r="H394" s="9">
        <f>+H395</f>
        <v>0</v>
      </c>
      <c r="I394" s="9">
        <f>+I395</f>
        <v>63.4</v>
      </c>
      <c r="J394" s="9">
        <f>+J395</f>
        <v>0</v>
      </c>
      <c r="K394" s="9">
        <f t="shared" si="20"/>
        <v>0</v>
      </c>
    </row>
    <row r="395" spans="1:11" ht="12">
      <c r="A395" s="7" t="s">
        <v>975</v>
      </c>
      <c r="B395" s="16" t="s">
        <v>49</v>
      </c>
      <c r="C395" s="8" t="s">
        <v>124</v>
      </c>
      <c r="D395" s="8" t="s">
        <v>403</v>
      </c>
      <c r="E395" s="8" t="s">
        <v>386</v>
      </c>
      <c r="F395" s="8" t="s">
        <v>395</v>
      </c>
      <c r="G395" s="8" t="s">
        <v>50</v>
      </c>
      <c r="H395" s="9"/>
      <c r="I395" s="9">
        <v>63.4</v>
      </c>
      <c r="J395" s="9"/>
      <c r="K395" s="9">
        <f t="shared" si="20"/>
        <v>0</v>
      </c>
    </row>
    <row r="396" spans="1:11" ht="48">
      <c r="A396" s="7" t="s">
        <v>976</v>
      </c>
      <c r="B396" s="16" t="s">
        <v>126</v>
      </c>
      <c r="C396" s="8" t="s">
        <v>124</v>
      </c>
      <c r="D396" s="8" t="s">
        <v>403</v>
      </c>
      <c r="E396" s="8" t="s">
        <v>386</v>
      </c>
      <c r="F396" s="8" t="s">
        <v>127</v>
      </c>
      <c r="G396" s="8" t="s">
        <v>14</v>
      </c>
      <c r="H396" s="9">
        <f>+H397</f>
        <v>53</v>
      </c>
      <c r="I396" s="9">
        <f>+I397</f>
        <v>53</v>
      </c>
      <c r="J396" s="9">
        <f>+J397</f>
        <v>53</v>
      </c>
      <c r="K396" s="9">
        <f t="shared" si="20"/>
        <v>100</v>
      </c>
    </row>
    <row r="397" spans="1:11" ht="12">
      <c r="A397" s="7" t="s">
        <v>977</v>
      </c>
      <c r="B397" s="16" t="s">
        <v>49</v>
      </c>
      <c r="C397" s="8" t="s">
        <v>124</v>
      </c>
      <c r="D397" s="8" t="s">
        <v>403</v>
      </c>
      <c r="E397" s="8" t="s">
        <v>386</v>
      </c>
      <c r="F397" s="8" t="s">
        <v>127</v>
      </c>
      <c r="G397" s="8" t="s">
        <v>50</v>
      </c>
      <c r="H397" s="9">
        <v>53</v>
      </c>
      <c r="I397" s="9">
        <v>53</v>
      </c>
      <c r="J397" s="9">
        <v>53</v>
      </c>
      <c r="K397" s="9">
        <f t="shared" si="20"/>
        <v>100</v>
      </c>
    </row>
    <row r="398" spans="1:11" ht="48">
      <c r="A398" s="7" t="s">
        <v>978</v>
      </c>
      <c r="B398" s="16" t="s">
        <v>128</v>
      </c>
      <c r="C398" s="8" t="s">
        <v>124</v>
      </c>
      <c r="D398" s="8" t="s">
        <v>403</v>
      </c>
      <c r="E398" s="8" t="s">
        <v>386</v>
      </c>
      <c r="F398" s="8" t="s">
        <v>129</v>
      </c>
      <c r="G398" s="8" t="s">
        <v>14</v>
      </c>
      <c r="H398" s="9">
        <f>+H399</f>
        <v>0.1</v>
      </c>
      <c r="I398" s="9">
        <f>+I399</f>
        <v>0.1</v>
      </c>
      <c r="J398" s="9">
        <f>+J399</f>
        <v>0.1</v>
      </c>
      <c r="K398" s="9">
        <f aca="true" t="shared" si="25" ref="K398:K461">IF(I398=0,0,J398/I398)*100</f>
        <v>100</v>
      </c>
    </row>
    <row r="399" spans="1:11" ht="12">
      <c r="A399" s="7" t="s">
        <v>979</v>
      </c>
      <c r="B399" s="16" t="s">
        <v>49</v>
      </c>
      <c r="C399" s="8" t="s">
        <v>124</v>
      </c>
      <c r="D399" s="8" t="s">
        <v>403</v>
      </c>
      <c r="E399" s="8" t="s">
        <v>386</v>
      </c>
      <c r="F399" s="8" t="s">
        <v>129</v>
      </c>
      <c r="G399" s="8" t="s">
        <v>50</v>
      </c>
      <c r="H399" s="9">
        <v>0.1</v>
      </c>
      <c r="I399" s="9">
        <v>0.1</v>
      </c>
      <c r="J399" s="9">
        <v>0.1</v>
      </c>
      <c r="K399" s="9">
        <f t="shared" si="25"/>
        <v>100</v>
      </c>
    </row>
    <row r="400" spans="1:11" ht="24">
      <c r="A400" s="7" t="s">
        <v>980</v>
      </c>
      <c r="B400" s="16" t="s">
        <v>130</v>
      </c>
      <c r="C400" s="8" t="s">
        <v>124</v>
      </c>
      <c r="D400" s="8" t="s">
        <v>403</v>
      </c>
      <c r="E400" s="8" t="s">
        <v>386</v>
      </c>
      <c r="F400" s="8" t="s">
        <v>131</v>
      </c>
      <c r="G400" s="8" t="s">
        <v>14</v>
      </c>
      <c r="H400" s="9">
        <f>+H401</f>
        <v>4401.8</v>
      </c>
      <c r="I400" s="9">
        <f>+I401</f>
        <v>4562.6</v>
      </c>
      <c r="J400" s="9">
        <f>+J401</f>
        <v>4550.1</v>
      </c>
      <c r="K400" s="9">
        <f t="shared" si="25"/>
        <v>99.72603340200763</v>
      </c>
    </row>
    <row r="401" spans="1:11" ht="12">
      <c r="A401" s="7" t="s">
        <v>981</v>
      </c>
      <c r="B401" s="16" t="s">
        <v>49</v>
      </c>
      <c r="C401" s="8" t="s">
        <v>124</v>
      </c>
      <c r="D401" s="8" t="s">
        <v>403</v>
      </c>
      <c r="E401" s="8" t="s">
        <v>386</v>
      </c>
      <c r="F401" s="8" t="s">
        <v>131</v>
      </c>
      <c r="G401" s="8" t="s">
        <v>50</v>
      </c>
      <c r="H401" s="9">
        <v>4401.8</v>
      </c>
      <c r="I401" s="9">
        <v>4562.6</v>
      </c>
      <c r="J401" s="9">
        <v>4550.1</v>
      </c>
      <c r="K401" s="9">
        <f t="shared" si="25"/>
        <v>99.72603340200763</v>
      </c>
    </row>
    <row r="402" spans="1:11" ht="24">
      <c r="A402" s="7" t="s">
        <v>982</v>
      </c>
      <c r="B402" s="16" t="s">
        <v>132</v>
      </c>
      <c r="C402" s="8" t="s">
        <v>124</v>
      </c>
      <c r="D402" s="8" t="s">
        <v>403</v>
      </c>
      <c r="E402" s="8" t="s">
        <v>386</v>
      </c>
      <c r="F402" s="8" t="s">
        <v>133</v>
      </c>
      <c r="G402" s="8" t="s">
        <v>14</v>
      </c>
      <c r="H402" s="9">
        <f>+H403</f>
        <v>3419.3</v>
      </c>
      <c r="I402" s="9">
        <f>+I403</f>
        <v>3262.9</v>
      </c>
      <c r="J402" s="9">
        <f>+J403</f>
        <v>3215.6</v>
      </c>
      <c r="K402" s="9">
        <f t="shared" si="25"/>
        <v>98.55036930338042</v>
      </c>
    </row>
    <row r="403" spans="1:11" ht="12">
      <c r="A403" s="7" t="s">
        <v>983</v>
      </c>
      <c r="B403" s="16" t="s">
        <v>49</v>
      </c>
      <c r="C403" s="8" t="s">
        <v>124</v>
      </c>
      <c r="D403" s="8" t="s">
        <v>403</v>
      </c>
      <c r="E403" s="8" t="s">
        <v>386</v>
      </c>
      <c r="F403" s="8" t="s">
        <v>133</v>
      </c>
      <c r="G403" s="8" t="s">
        <v>50</v>
      </c>
      <c r="H403" s="9">
        <v>3419.3</v>
      </c>
      <c r="I403" s="9">
        <v>3262.9</v>
      </c>
      <c r="J403" s="9">
        <v>3215.6</v>
      </c>
      <c r="K403" s="9">
        <f t="shared" si="25"/>
        <v>98.55036930338042</v>
      </c>
    </row>
    <row r="404" spans="1:11" ht="24">
      <c r="A404" s="7" t="s">
        <v>984</v>
      </c>
      <c r="B404" s="16" t="s">
        <v>47</v>
      </c>
      <c r="C404" s="8" t="s">
        <v>124</v>
      </c>
      <c r="D404" s="8" t="s">
        <v>403</v>
      </c>
      <c r="E404" s="8" t="s">
        <v>386</v>
      </c>
      <c r="F404" s="8" t="s">
        <v>134</v>
      </c>
      <c r="G404" s="8" t="s">
        <v>14</v>
      </c>
      <c r="H404" s="9">
        <f>+H405</f>
        <v>1618.7</v>
      </c>
      <c r="I404" s="9">
        <f>+I405</f>
        <v>1710.6</v>
      </c>
      <c r="J404" s="9">
        <f>+J405</f>
        <v>1692.3</v>
      </c>
      <c r="K404" s="9">
        <f t="shared" si="25"/>
        <v>98.93019992984918</v>
      </c>
    </row>
    <row r="405" spans="1:11" ht="12">
      <c r="A405" s="7" t="s">
        <v>985</v>
      </c>
      <c r="B405" s="16" t="s">
        <v>49</v>
      </c>
      <c r="C405" s="8" t="s">
        <v>124</v>
      </c>
      <c r="D405" s="8" t="s">
        <v>403</v>
      </c>
      <c r="E405" s="8" t="s">
        <v>386</v>
      </c>
      <c r="F405" s="8" t="s">
        <v>134</v>
      </c>
      <c r="G405" s="8" t="s">
        <v>50</v>
      </c>
      <c r="H405" s="9">
        <v>1618.7</v>
      </c>
      <c r="I405" s="9">
        <v>1710.6</v>
      </c>
      <c r="J405" s="9">
        <v>1692.3</v>
      </c>
      <c r="K405" s="9">
        <f t="shared" si="25"/>
        <v>98.93019992984918</v>
      </c>
    </row>
    <row r="406" spans="1:11" ht="24">
      <c r="A406" s="7" t="s">
        <v>986</v>
      </c>
      <c r="B406" s="16" t="s">
        <v>47</v>
      </c>
      <c r="C406" s="8" t="s">
        <v>124</v>
      </c>
      <c r="D406" s="8" t="s">
        <v>403</v>
      </c>
      <c r="E406" s="8" t="s">
        <v>386</v>
      </c>
      <c r="F406" s="8" t="s">
        <v>135</v>
      </c>
      <c r="G406" s="8" t="s">
        <v>14</v>
      </c>
      <c r="H406" s="9">
        <f>+H407</f>
        <v>9099.7</v>
      </c>
      <c r="I406" s="9">
        <f>+I407</f>
        <v>9064.2</v>
      </c>
      <c r="J406" s="9">
        <f>+J407</f>
        <v>9062.2</v>
      </c>
      <c r="K406" s="9">
        <f t="shared" si="25"/>
        <v>99.97793517353986</v>
      </c>
    </row>
    <row r="407" spans="1:11" ht="12">
      <c r="A407" s="7" t="s">
        <v>987</v>
      </c>
      <c r="B407" s="16" t="s">
        <v>49</v>
      </c>
      <c r="C407" s="8" t="s">
        <v>124</v>
      </c>
      <c r="D407" s="8" t="s">
        <v>403</v>
      </c>
      <c r="E407" s="8" t="s">
        <v>386</v>
      </c>
      <c r="F407" s="8" t="s">
        <v>135</v>
      </c>
      <c r="G407" s="8" t="s">
        <v>50</v>
      </c>
      <c r="H407" s="9">
        <v>9099.7</v>
      </c>
      <c r="I407" s="9">
        <v>9064.2</v>
      </c>
      <c r="J407" s="9">
        <v>9062.2</v>
      </c>
      <c r="K407" s="9">
        <f t="shared" si="25"/>
        <v>99.97793517353986</v>
      </c>
    </row>
    <row r="408" spans="1:11" ht="24">
      <c r="A408" s="7" t="s">
        <v>988</v>
      </c>
      <c r="B408" s="16" t="s">
        <v>47</v>
      </c>
      <c r="C408" s="8" t="s">
        <v>124</v>
      </c>
      <c r="D408" s="8" t="s">
        <v>403</v>
      </c>
      <c r="E408" s="8" t="s">
        <v>386</v>
      </c>
      <c r="F408" s="8" t="s">
        <v>136</v>
      </c>
      <c r="G408" s="8" t="s">
        <v>14</v>
      </c>
      <c r="H408" s="9">
        <f>+H409</f>
        <v>3789</v>
      </c>
      <c r="I408" s="9">
        <f>+I409</f>
        <v>3831.9</v>
      </c>
      <c r="J408" s="9">
        <f>+J409</f>
        <v>3806.1</v>
      </c>
      <c r="K408" s="9">
        <f t="shared" si="25"/>
        <v>99.32670476786973</v>
      </c>
    </row>
    <row r="409" spans="1:11" ht="12">
      <c r="A409" s="7" t="s">
        <v>989</v>
      </c>
      <c r="B409" s="16" t="s">
        <v>49</v>
      </c>
      <c r="C409" s="8" t="s">
        <v>124</v>
      </c>
      <c r="D409" s="8" t="s">
        <v>403</v>
      </c>
      <c r="E409" s="8" t="s">
        <v>386</v>
      </c>
      <c r="F409" s="8" t="s">
        <v>136</v>
      </c>
      <c r="G409" s="8" t="s">
        <v>50</v>
      </c>
      <c r="H409" s="9">
        <v>3789</v>
      </c>
      <c r="I409" s="9">
        <v>3831.9</v>
      </c>
      <c r="J409" s="9">
        <v>3806.1</v>
      </c>
      <c r="K409" s="9">
        <f t="shared" si="25"/>
        <v>99.32670476786973</v>
      </c>
    </row>
    <row r="410" spans="1:11" ht="24">
      <c r="A410" s="7" t="s">
        <v>990</v>
      </c>
      <c r="B410" s="16" t="s">
        <v>137</v>
      </c>
      <c r="C410" s="8" t="s">
        <v>124</v>
      </c>
      <c r="D410" s="8" t="s">
        <v>403</v>
      </c>
      <c r="E410" s="8" t="s">
        <v>386</v>
      </c>
      <c r="F410" s="8" t="s">
        <v>138</v>
      </c>
      <c r="G410" s="8" t="s">
        <v>14</v>
      </c>
      <c r="H410" s="9">
        <f>+H411</f>
        <v>148.4</v>
      </c>
      <c r="I410" s="9">
        <f>+I411</f>
        <v>148.4</v>
      </c>
      <c r="J410" s="9">
        <f>+J411</f>
        <v>148.4</v>
      </c>
      <c r="K410" s="9">
        <f t="shared" si="25"/>
        <v>100</v>
      </c>
    </row>
    <row r="411" spans="1:11" ht="12">
      <c r="A411" s="7" t="s">
        <v>991</v>
      </c>
      <c r="B411" s="16" t="s">
        <v>49</v>
      </c>
      <c r="C411" s="8" t="s">
        <v>124</v>
      </c>
      <c r="D411" s="8" t="s">
        <v>403</v>
      </c>
      <c r="E411" s="8" t="s">
        <v>386</v>
      </c>
      <c r="F411" s="8" t="s">
        <v>138</v>
      </c>
      <c r="G411" s="8" t="s">
        <v>50</v>
      </c>
      <c r="H411" s="9">
        <v>148.4</v>
      </c>
      <c r="I411" s="9">
        <v>148.4</v>
      </c>
      <c r="J411" s="9">
        <v>148.4</v>
      </c>
      <c r="K411" s="9">
        <f t="shared" si="25"/>
        <v>100</v>
      </c>
    </row>
    <row r="412" spans="1:11" ht="60">
      <c r="A412" s="7" t="s">
        <v>992</v>
      </c>
      <c r="B412" s="16" t="s">
        <v>443</v>
      </c>
      <c r="C412" s="8" t="s">
        <v>124</v>
      </c>
      <c r="D412" s="8" t="s">
        <v>403</v>
      </c>
      <c r="E412" s="8" t="s">
        <v>386</v>
      </c>
      <c r="F412" s="8" t="s">
        <v>444</v>
      </c>
      <c r="G412" s="8" t="s">
        <v>14</v>
      </c>
      <c r="H412" s="9">
        <f>+H413</f>
        <v>0</v>
      </c>
      <c r="I412" s="9">
        <f>+I413</f>
        <v>978</v>
      </c>
      <c r="J412" s="9">
        <f>+J413</f>
        <v>978</v>
      </c>
      <c r="K412" s="9">
        <f t="shared" si="25"/>
        <v>100</v>
      </c>
    </row>
    <row r="413" spans="1:11" ht="12">
      <c r="A413" s="7" t="s">
        <v>993</v>
      </c>
      <c r="B413" s="16" t="s">
        <v>49</v>
      </c>
      <c r="C413" s="8" t="s">
        <v>124</v>
      </c>
      <c r="D413" s="8" t="s">
        <v>403</v>
      </c>
      <c r="E413" s="8" t="s">
        <v>386</v>
      </c>
      <c r="F413" s="8" t="s">
        <v>444</v>
      </c>
      <c r="G413" s="8" t="s">
        <v>50</v>
      </c>
      <c r="H413" s="9"/>
      <c r="I413" s="9">
        <v>978</v>
      </c>
      <c r="J413" s="9">
        <v>978</v>
      </c>
      <c r="K413" s="9">
        <f t="shared" si="25"/>
        <v>100</v>
      </c>
    </row>
    <row r="414" spans="1:11" ht="72">
      <c r="A414" s="7" t="s">
        <v>994</v>
      </c>
      <c r="B414" s="16" t="s">
        <v>445</v>
      </c>
      <c r="C414" s="8" t="s">
        <v>124</v>
      </c>
      <c r="D414" s="8" t="s">
        <v>403</v>
      </c>
      <c r="E414" s="8" t="s">
        <v>386</v>
      </c>
      <c r="F414" s="8" t="s">
        <v>446</v>
      </c>
      <c r="G414" s="8" t="s">
        <v>14</v>
      </c>
      <c r="H414" s="9">
        <f>+H415</f>
        <v>0</v>
      </c>
      <c r="I414" s="9">
        <f>+I415</f>
        <v>956.4</v>
      </c>
      <c r="J414" s="9">
        <f>+J415</f>
        <v>956.4</v>
      </c>
      <c r="K414" s="9">
        <f t="shared" si="25"/>
        <v>100</v>
      </c>
    </row>
    <row r="415" spans="1:11" ht="12">
      <c r="A415" s="7" t="s">
        <v>995</v>
      </c>
      <c r="B415" s="16" t="s">
        <v>49</v>
      </c>
      <c r="C415" s="8" t="s">
        <v>124</v>
      </c>
      <c r="D415" s="8" t="s">
        <v>403</v>
      </c>
      <c r="E415" s="8" t="s">
        <v>386</v>
      </c>
      <c r="F415" s="8" t="s">
        <v>446</v>
      </c>
      <c r="G415" s="8" t="s">
        <v>50</v>
      </c>
      <c r="H415" s="9"/>
      <c r="I415" s="9">
        <v>956.4</v>
      </c>
      <c r="J415" s="9">
        <v>956.4</v>
      </c>
      <c r="K415" s="9">
        <f t="shared" si="25"/>
        <v>100</v>
      </c>
    </row>
    <row r="416" spans="1:11" ht="72">
      <c r="A416" s="7" t="s">
        <v>996</v>
      </c>
      <c r="B416" s="16" t="s">
        <v>515</v>
      </c>
      <c r="C416" s="8" t="s">
        <v>124</v>
      </c>
      <c r="D416" s="8" t="s">
        <v>403</v>
      </c>
      <c r="E416" s="8" t="s">
        <v>386</v>
      </c>
      <c r="F416" s="8" t="s">
        <v>516</v>
      </c>
      <c r="G416" s="8" t="s">
        <v>14</v>
      </c>
      <c r="H416" s="9">
        <f>+H417</f>
        <v>0</v>
      </c>
      <c r="I416" s="9">
        <f>+I417</f>
        <v>93</v>
      </c>
      <c r="J416" s="9">
        <f>+J417</f>
        <v>93</v>
      </c>
      <c r="K416" s="9">
        <f t="shared" si="25"/>
        <v>100</v>
      </c>
    </row>
    <row r="417" spans="1:11" ht="12">
      <c r="A417" s="7" t="s">
        <v>997</v>
      </c>
      <c r="B417" s="16" t="s">
        <v>49</v>
      </c>
      <c r="C417" s="8" t="s">
        <v>124</v>
      </c>
      <c r="D417" s="8" t="s">
        <v>403</v>
      </c>
      <c r="E417" s="8" t="s">
        <v>386</v>
      </c>
      <c r="F417" s="8" t="s">
        <v>516</v>
      </c>
      <c r="G417" s="8" t="s">
        <v>50</v>
      </c>
      <c r="H417" s="9"/>
      <c r="I417" s="9">
        <v>93</v>
      </c>
      <c r="J417" s="9">
        <v>93</v>
      </c>
      <c r="K417" s="9">
        <f t="shared" si="25"/>
        <v>100</v>
      </c>
    </row>
    <row r="418" spans="1:11" ht="24">
      <c r="A418" s="7" t="s">
        <v>998</v>
      </c>
      <c r="B418" s="16" t="s">
        <v>517</v>
      </c>
      <c r="C418" s="8" t="s">
        <v>124</v>
      </c>
      <c r="D418" s="8" t="s">
        <v>403</v>
      </c>
      <c r="E418" s="8" t="s">
        <v>386</v>
      </c>
      <c r="F418" s="8" t="s">
        <v>518</v>
      </c>
      <c r="G418" s="8" t="s">
        <v>14</v>
      </c>
      <c r="H418" s="9">
        <f>+H419</f>
        <v>0</v>
      </c>
      <c r="I418" s="9">
        <f>+I419</f>
        <v>68.1</v>
      </c>
      <c r="J418" s="9">
        <f>+J419</f>
        <v>68.1</v>
      </c>
      <c r="K418" s="9">
        <f t="shared" si="25"/>
        <v>100</v>
      </c>
    </row>
    <row r="419" spans="1:11" ht="12">
      <c r="A419" s="7" t="s">
        <v>999</v>
      </c>
      <c r="B419" s="16" t="s">
        <v>49</v>
      </c>
      <c r="C419" s="8" t="s">
        <v>124</v>
      </c>
      <c r="D419" s="8" t="s">
        <v>403</v>
      </c>
      <c r="E419" s="8" t="s">
        <v>386</v>
      </c>
      <c r="F419" s="8" t="s">
        <v>518</v>
      </c>
      <c r="G419" s="8" t="s">
        <v>50</v>
      </c>
      <c r="H419" s="9"/>
      <c r="I419" s="9">
        <v>68.1</v>
      </c>
      <c r="J419" s="9">
        <v>68.1</v>
      </c>
      <c r="K419" s="9">
        <f t="shared" si="25"/>
        <v>100</v>
      </c>
    </row>
    <row r="420" spans="1:11" ht="72">
      <c r="A420" s="7" t="s">
        <v>1000</v>
      </c>
      <c r="B420" s="16" t="s">
        <v>519</v>
      </c>
      <c r="C420" s="8" t="s">
        <v>124</v>
      </c>
      <c r="D420" s="8" t="s">
        <v>403</v>
      </c>
      <c r="E420" s="8" t="s">
        <v>386</v>
      </c>
      <c r="F420" s="8" t="s">
        <v>520</v>
      </c>
      <c r="G420" s="8" t="s">
        <v>14</v>
      </c>
      <c r="H420" s="9">
        <f>+H421</f>
        <v>0</v>
      </c>
      <c r="I420" s="9">
        <f>+I421</f>
        <v>152</v>
      </c>
      <c r="J420" s="9">
        <f>+J421</f>
        <v>152</v>
      </c>
      <c r="K420" s="9">
        <f t="shared" si="25"/>
        <v>100</v>
      </c>
    </row>
    <row r="421" spans="1:11" ht="12">
      <c r="A421" s="7" t="s">
        <v>1001</v>
      </c>
      <c r="B421" s="16" t="s">
        <v>49</v>
      </c>
      <c r="C421" s="8" t="s">
        <v>124</v>
      </c>
      <c r="D421" s="8" t="s">
        <v>403</v>
      </c>
      <c r="E421" s="8" t="s">
        <v>386</v>
      </c>
      <c r="F421" s="8" t="s">
        <v>520</v>
      </c>
      <c r="G421" s="8" t="s">
        <v>50</v>
      </c>
      <c r="H421" s="9"/>
      <c r="I421" s="9">
        <v>152</v>
      </c>
      <c r="J421" s="9">
        <v>152</v>
      </c>
      <c r="K421" s="9">
        <f t="shared" si="25"/>
        <v>100</v>
      </c>
    </row>
    <row r="422" spans="1:11" ht="48">
      <c r="A422" s="7" t="s">
        <v>1002</v>
      </c>
      <c r="B422" s="16" t="s">
        <v>499</v>
      </c>
      <c r="C422" s="8" t="s">
        <v>124</v>
      </c>
      <c r="D422" s="8" t="s">
        <v>403</v>
      </c>
      <c r="E422" s="8" t="s">
        <v>386</v>
      </c>
      <c r="F422" s="8" t="s">
        <v>500</v>
      </c>
      <c r="G422" s="8" t="s">
        <v>14</v>
      </c>
      <c r="H422" s="9">
        <f>+H423</f>
        <v>0</v>
      </c>
      <c r="I422" s="9">
        <f>+I423</f>
        <v>803.2</v>
      </c>
      <c r="J422" s="9">
        <f>+J423</f>
        <v>803.2</v>
      </c>
      <c r="K422" s="9">
        <f t="shared" si="25"/>
        <v>100</v>
      </c>
    </row>
    <row r="423" spans="1:11" ht="12">
      <c r="A423" s="7" t="s">
        <v>1003</v>
      </c>
      <c r="B423" s="16" t="s">
        <v>49</v>
      </c>
      <c r="C423" s="8" t="s">
        <v>124</v>
      </c>
      <c r="D423" s="8" t="s">
        <v>403</v>
      </c>
      <c r="E423" s="8" t="s">
        <v>386</v>
      </c>
      <c r="F423" s="8" t="s">
        <v>500</v>
      </c>
      <c r="G423" s="8" t="s">
        <v>50</v>
      </c>
      <c r="H423" s="9"/>
      <c r="I423" s="9">
        <v>803.2</v>
      </c>
      <c r="J423" s="9">
        <v>803.2</v>
      </c>
      <c r="K423" s="9">
        <f t="shared" si="25"/>
        <v>100</v>
      </c>
    </row>
    <row r="424" spans="1:11" ht="48">
      <c r="A424" s="7" t="s">
        <v>1004</v>
      </c>
      <c r="B424" s="16" t="s">
        <v>396</v>
      </c>
      <c r="C424" s="8" t="s">
        <v>124</v>
      </c>
      <c r="D424" s="8" t="s">
        <v>403</v>
      </c>
      <c r="E424" s="8" t="s">
        <v>386</v>
      </c>
      <c r="F424" s="8" t="s">
        <v>397</v>
      </c>
      <c r="G424" s="8" t="s">
        <v>14</v>
      </c>
      <c r="H424" s="9">
        <f>+H425</f>
        <v>0</v>
      </c>
      <c r="I424" s="9">
        <f>+I425</f>
        <v>619</v>
      </c>
      <c r="J424" s="9">
        <f>+J425</f>
        <v>0</v>
      </c>
      <c r="K424" s="9">
        <f t="shared" si="25"/>
        <v>0</v>
      </c>
    </row>
    <row r="425" spans="1:11" ht="12">
      <c r="A425" s="7" t="s">
        <v>1005</v>
      </c>
      <c r="B425" s="16" t="s">
        <v>49</v>
      </c>
      <c r="C425" s="8" t="s">
        <v>124</v>
      </c>
      <c r="D425" s="8" t="s">
        <v>403</v>
      </c>
      <c r="E425" s="8" t="s">
        <v>386</v>
      </c>
      <c r="F425" s="8" t="s">
        <v>397</v>
      </c>
      <c r="G425" s="8" t="s">
        <v>50</v>
      </c>
      <c r="H425" s="9"/>
      <c r="I425" s="9">
        <v>619</v>
      </c>
      <c r="J425" s="9"/>
      <c r="K425" s="9">
        <f t="shared" si="25"/>
        <v>0</v>
      </c>
    </row>
    <row r="426" spans="1:11" ht="60">
      <c r="A426" s="7" t="s">
        <v>1006</v>
      </c>
      <c r="B426" s="16" t="s">
        <v>398</v>
      </c>
      <c r="C426" s="8" t="s">
        <v>124</v>
      </c>
      <c r="D426" s="8" t="s">
        <v>403</v>
      </c>
      <c r="E426" s="8" t="s">
        <v>386</v>
      </c>
      <c r="F426" s="8" t="s">
        <v>201</v>
      </c>
      <c r="G426" s="8" t="s">
        <v>14</v>
      </c>
      <c r="H426" s="9">
        <f>+H427</f>
        <v>0</v>
      </c>
      <c r="I426" s="9">
        <f>+I427</f>
        <v>24.5</v>
      </c>
      <c r="J426" s="9">
        <f>+J427</f>
        <v>24.4</v>
      </c>
      <c r="K426" s="9">
        <f t="shared" si="25"/>
        <v>99.59183673469387</v>
      </c>
    </row>
    <row r="427" spans="1:11" ht="12">
      <c r="A427" s="7" t="s">
        <v>1007</v>
      </c>
      <c r="B427" s="16" t="s">
        <v>49</v>
      </c>
      <c r="C427" s="8" t="s">
        <v>124</v>
      </c>
      <c r="D427" s="8" t="s">
        <v>403</v>
      </c>
      <c r="E427" s="8" t="s">
        <v>386</v>
      </c>
      <c r="F427" s="8" t="s">
        <v>201</v>
      </c>
      <c r="G427" s="8" t="s">
        <v>50</v>
      </c>
      <c r="H427" s="9"/>
      <c r="I427" s="9">
        <v>24.5</v>
      </c>
      <c r="J427" s="9">
        <v>24.4</v>
      </c>
      <c r="K427" s="9">
        <f t="shared" si="25"/>
        <v>99.59183673469387</v>
      </c>
    </row>
    <row r="428" spans="1:11" ht="24">
      <c r="A428" s="7" t="s">
        <v>1008</v>
      </c>
      <c r="B428" s="16" t="s">
        <v>448</v>
      </c>
      <c r="C428" s="8" t="s">
        <v>124</v>
      </c>
      <c r="D428" s="8" t="s">
        <v>403</v>
      </c>
      <c r="E428" s="8" t="s">
        <v>386</v>
      </c>
      <c r="F428" s="8" t="s">
        <v>449</v>
      </c>
      <c r="G428" s="8" t="s">
        <v>14</v>
      </c>
      <c r="H428" s="9">
        <f>+H429</f>
        <v>0</v>
      </c>
      <c r="I428" s="9">
        <f>+I429</f>
        <v>684</v>
      </c>
      <c r="J428" s="9">
        <f>+J429</f>
        <v>684</v>
      </c>
      <c r="K428" s="9">
        <f t="shared" si="25"/>
        <v>100</v>
      </c>
    </row>
    <row r="429" spans="1:11" ht="12">
      <c r="A429" s="7" t="s">
        <v>1009</v>
      </c>
      <c r="B429" s="16" t="s">
        <v>49</v>
      </c>
      <c r="C429" s="8" t="s">
        <v>124</v>
      </c>
      <c r="D429" s="8" t="s">
        <v>403</v>
      </c>
      <c r="E429" s="8" t="s">
        <v>386</v>
      </c>
      <c r="F429" s="8" t="s">
        <v>449</v>
      </c>
      <c r="G429" s="8" t="s">
        <v>50</v>
      </c>
      <c r="H429" s="9"/>
      <c r="I429" s="9">
        <v>684</v>
      </c>
      <c r="J429" s="9">
        <v>684</v>
      </c>
      <c r="K429" s="9">
        <f t="shared" si="25"/>
        <v>100</v>
      </c>
    </row>
    <row r="430" spans="1:11" ht="108">
      <c r="A430" s="7" t="s">
        <v>1010</v>
      </c>
      <c r="B430" s="17" t="s">
        <v>521</v>
      </c>
      <c r="C430" s="8" t="s">
        <v>124</v>
      </c>
      <c r="D430" s="8" t="s">
        <v>403</v>
      </c>
      <c r="E430" s="8" t="s">
        <v>386</v>
      </c>
      <c r="F430" s="8" t="s">
        <v>522</v>
      </c>
      <c r="G430" s="8" t="s">
        <v>14</v>
      </c>
      <c r="H430" s="9">
        <f>+H431</f>
        <v>0</v>
      </c>
      <c r="I430" s="9">
        <f>+I431</f>
        <v>116</v>
      </c>
      <c r="J430" s="9">
        <f>+J431</f>
        <v>116</v>
      </c>
      <c r="K430" s="9">
        <f t="shared" si="25"/>
        <v>100</v>
      </c>
    </row>
    <row r="431" spans="1:11" ht="12">
      <c r="A431" s="7" t="s">
        <v>1011</v>
      </c>
      <c r="B431" s="16" t="s">
        <v>49</v>
      </c>
      <c r="C431" s="8" t="s">
        <v>124</v>
      </c>
      <c r="D431" s="8" t="s">
        <v>403</v>
      </c>
      <c r="E431" s="8" t="s">
        <v>386</v>
      </c>
      <c r="F431" s="8" t="s">
        <v>522</v>
      </c>
      <c r="G431" s="8" t="s">
        <v>50</v>
      </c>
      <c r="H431" s="9"/>
      <c r="I431" s="9">
        <v>116</v>
      </c>
      <c r="J431" s="9">
        <v>116</v>
      </c>
      <c r="K431" s="9">
        <f t="shared" si="25"/>
        <v>100</v>
      </c>
    </row>
    <row r="432" spans="1:11" ht="24">
      <c r="A432" s="7" t="s">
        <v>1012</v>
      </c>
      <c r="B432" s="16" t="s">
        <v>523</v>
      </c>
      <c r="C432" s="8" t="s">
        <v>124</v>
      </c>
      <c r="D432" s="8" t="s">
        <v>403</v>
      </c>
      <c r="E432" s="8" t="s">
        <v>386</v>
      </c>
      <c r="F432" s="8" t="s">
        <v>524</v>
      </c>
      <c r="G432" s="8" t="s">
        <v>14</v>
      </c>
      <c r="H432" s="9">
        <f>+H433</f>
        <v>0</v>
      </c>
      <c r="I432" s="9">
        <f>+I433</f>
        <v>1000</v>
      </c>
      <c r="J432" s="9">
        <f>+J433</f>
        <v>1000</v>
      </c>
      <c r="K432" s="9">
        <f t="shared" si="25"/>
        <v>100</v>
      </c>
    </row>
    <row r="433" spans="1:11" ht="12">
      <c r="A433" s="7" t="s">
        <v>1013</v>
      </c>
      <c r="B433" s="16" t="s">
        <v>49</v>
      </c>
      <c r="C433" s="8" t="s">
        <v>124</v>
      </c>
      <c r="D433" s="8" t="s">
        <v>403</v>
      </c>
      <c r="E433" s="8" t="s">
        <v>386</v>
      </c>
      <c r="F433" s="8" t="s">
        <v>524</v>
      </c>
      <c r="G433" s="8" t="s">
        <v>50</v>
      </c>
      <c r="H433" s="9"/>
      <c r="I433" s="9">
        <v>1000</v>
      </c>
      <c r="J433" s="9">
        <v>1000</v>
      </c>
      <c r="K433" s="9">
        <f t="shared" si="25"/>
        <v>100</v>
      </c>
    </row>
    <row r="434" spans="1:11" ht="12">
      <c r="A434" s="7" t="s">
        <v>1014</v>
      </c>
      <c r="B434" s="16" t="s">
        <v>525</v>
      </c>
      <c r="C434" s="8" t="s">
        <v>124</v>
      </c>
      <c r="D434" s="8" t="s">
        <v>403</v>
      </c>
      <c r="E434" s="8" t="s">
        <v>386</v>
      </c>
      <c r="F434" s="8" t="s">
        <v>526</v>
      </c>
      <c r="G434" s="8" t="s">
        <v>14</v>
      </c>
      <c r="H434" s="9">
        <f>+H435</f>
        <v>0</v>
      </c>
      <c r="I434" s="9">
        <f>+I435</f>
        <v>400</v>
      </c>
      <c r="J434" s="9">
        <f>+J435</f>
        <v>400</v>
      </c>
      <c r="K434" s="9">
        <f t="shared" si="25"/>
        <v>100</v>
      </c>
    </row>
    <row r="435" spans="1:11" ht="12">
      <c r="A435" s="7" t="s">
        <v>1015</v>
      </c>
      <c r="B435" s="16" t="s">
        <v>49</v>
      </c>
      <c r="C435" s="8" t="s">
        <v>124</v>
      </c>
      <c r="D435" s="8" t="s">
        <v>403</v>
      </c>
      <c r="E435" s="8" t="s">
        <v>386</v>
      </c>
      <c r="F435" s="8" t="s">
        <v>526</v>
      </c>
      <c r="G435" s="8" t="s">
        <v>50</v>
      </c>
      <c r="H435" s="9"/>
      <c r="I435" s="9">
        <v>400</v>
      </c>
      <c r="J435" s="9">
        <v>400</v>
      </c>
      <c r="K435" s="9">
        <f t="shared" si="25"/>
        <v>100</v>
      </c>
    </row>
    <row r="436" spans="1:11" ht="12">
      <c r="A436" s="7" t="s">
        <v>1016</v>
      </c>
      <c r="B436" s="16" t="s">
        <v>527</v>
      </c>
      <c r="C436" s="8" t="s">
        <v>124</v>
      </c>
      <c r="D436" s="8" t="s">
        <v>403</v>
      </c>
      <c r="E436" s="8" t="s">
        <v>386</v>
      </c>
      <c r="F436" s="8" t="s">
        <v>528</v>
      </c>
      <c r="G436" s="8" t="s">
        <v>14</v>
      </c>
      <c r="H436" s="9">
        <f>+H437</f>
        <v>0</v>
      </c>
      <c r="I436" s="9">
        <f>+I437</f>
        <v>420</v>
      </c>
      <c r="J436" s="9">
        <f>+J437</f>
        <v>420</v>
      </c>
      <c r="K436" s="9">
        <f t="shared" si="25"/>
        <v>100</v>
      </c>
    </row>
    <row r="437" spans="1:11" ht="12">
      <c r="A437" s="7" t="s">
        <v>1017</v>
      </c>
      <c r="B437" s="16" t="s">
        <v>49</v>
      </c>
      <c r="C437" s="8" t="s">
        <v>124</v>
      </c>
      <c r="D437" s="8" t="s">
        <v>403</v>
      </c>
      <c r="E437" s="8" t="s">
        <v>386</v>
      </c>
      <c r="F437" s="8" t="s">
        <v>528</v>
      </c>
      <c r="G437" s="8" t="s">
        <v>50</v>
      </c>
      <c r="H437" s="9"/>
      <c r="I437" s="9">
        <v>420</v>
      </c>
      <c r="J437" s="9">
        <v>420</v>
      </c>
      <c r="K437" s="9">
        <f t="shared" si="25"/>
        <v>100</v>
      </c>
    </row>
    <row r="438" spans="1:11" ht="48">
      <c r="A438" s="7" t="s">
        <v>1018</v>
      </c>
      <c r="B438" s="16" t="s">
        <v>529</v>
      </c>
      <c r="C438" s="8" t="s">
        <v>124</v>
      </c>
      <c r="D438" s="8" t="s">
        <v>403</v>
      </c>
      <c r="E438" s="8" t="s">
        <v>386</v>
      </c>
      <c r="F438" s="8" t="s">
        <v>139</v>
      </c>
      <c r="G438" s="8" t="s">
        <v>14</v>
      </c>
      <c r="H438" s="9">
        <f>+H439</f>
        <v>17</v>
      </c>
      <c r="I438" s="9">
        <f>+I439</f>
        <v>17</v>
      </c>
      <c r="J438" s="9">
        <f>+J439</f>
        <v>17</v>
      </c>
      <c r="K438" s="9">
        <f t="shared" si="25"/>
        <v>100</v>
      </c>
    </row>
    <row r="439" spans="1:11" ht="12">
      <c r="A439" s="7" t="s">
        <v>1019</v>
      </c>
      <c r="B439" s="16" t="s">
        <v>49</v>
      </c>
      <c r="C439" s="8" t="s">
        <v>124</v>
      </c>
      <c r="D439" s="8" t="s">
        <v>403</v>
      </c>
      <c r="E439" s="8" t="s">
        <v>386</v>
      </c>
      <c r="F439" s="8" t="s">
        <v>139</v>
      </c>
      <c r="G439" s="8" t="s">
        <v>50</v>
      </c>
      <c r="H439" s="9">
        <v>17</v>
      </c>
      <c r="I439" s="9">
        <v>17</v>
      </c>
      <c r="J439" s="9">
        <v>17</v>
      </c>
      <c r="K439" s="9">
        <f t="shared" si="25"/>
        <v>100</v>
      </c>
    </row>
    <row r="440" spans="1:11" ht="108">
      <c r="A440" s="7" t="s">
        <v>1020</v>
      </c>
      <c r="B440" s="17" t="s">
        <v>140</v>
      </c>
      <c r="C440" s="8" t="s">
        <v>124</v>
      </c>
      <c r="D440" s="8" t="s">
        <v>403</v>
      </c>
      <c r="E440" s="8" t="s">
        <v>386</v>
      </c>
      <c r="F440" s="8" t="s">
        <v>141</v>
      </c>
      <c r="G440" s="8" t="s">
        <v>14</v>
      </c>
      <c r="H440" s="9">
        <f>+H441</f>
        <v>38</v>
      </c>
      <c r="I440" s="9">
        <f>+I441</f>
        <v>38</v>
      </c>
      <c r="J440" s="9">
        <f>+J441</f>
        <v>38</v>
      </c>
      <c r="K440" s="9">
        <f t="shared" si="25"/>
        <v>100</v>
      </c>
    </row>
    <row r="441" spans="1:11" ht="12">
      <c r="A441" s="7" t="s">
        <v>1021</v>
      </c>
      <c r="B441" s="16" t="s">
        <v>49</v>
      </c>
      <c r="C441" s="8" t="s">
        <v>124</v>
      </c>
      <c r="D441" s="8" t="s">
        <v>403</v>
      </c>
      <c r="E441" s="8" t="s">
        <v>386</v>
      </c>
      <c r="F441" s="8" t="s">
        <v>141</v>
      </c>
      <c r="G441" s="8" t="s">
        <v>50</v>
      </c>
      <c r="H441" s="9">
        <v>38</v>
      </c>
      <c r="I441" s="9">
        <v>38</v>
      </c>
      <c r="J441" s="9">
        <v>38</v>
      </c>
      <c r="K441" s="9">
        <f t="shared" si="25"/>
        <v>100</v>
      </c>
    </row>
    <row r="442" spans="1:11" ht="60">
      <c r="A442" s="7" t="s">
        <v>1022</v>
      </c>
      <c r="B442" s="16" t="s">
        <v>509</v>
      </c>
      <c r="C442" s="8" t="s">
        <v>124</v>
      </c>
      <c r="D442" s="8" t="s">
        <v>403</v>
      </c>
      <c r="E442" s="8" t="s">
        <v>386</v>
      </c>
      <c r="F442" s="8" t="s">
        <v>510</v>
      </c>
      <c r="G442" s="8" t="s">
        <v>14</v>
      </c>
      <c r="H442" s="9">
        <f>+H443</f>
        <v>0</v>
      </c>
      <c r="I442" s="9">
        <f>+I443</f>
        <v>200.8</v>
      </c>
      <c r="J442" s="9">
        <f>+J443</f>
        <v>200.8</v>
      </c>
      <c r="K442" s="9">
        <f t="shared" si="25"/>
        <v>100</v>
      </c>
    </row>
    <row r="443" spans="1:11" ht="12">
      <c r="A443" s="7" t="s">
        <v>1023</v>
      </c>
      <c r="B443" s="16" t="s">
        <v>49</v>
      </c>
      <c r="C443" s="8" t="s">
        <v>124</v>
      </c>
      <c r="D443" s="8" t="s">
        <v>403</v>
      </c>
      <c r="E443" s="8" t="s">
        <v>386</v>
      </c>
      <c r="F443" s="8" t="s">
        <v>510</v>
      </c>
      <c r="G443" s="8" t="s">
        <v>50</v>
      </c>
      <c r="H443" s="9"/>
      <c r="I443" s="9">
        <v>200.8</v>
      </c>
      <c r="J443" s="9">
        <v>200.8</v>
      </c>
      <c r="K443" s="9">
        <f t="shared" si="25"/>
        <v>100</v>
      </c>
    </row>
    <row r="444" spans="1:11" ht="84">
      <c r="A444" s="7" t="s">
        <v>1024</v>
      </c>
      <c r="B444" s="16" t="s">
        <v>460</v>
      </c>
      <c r="C444" s="8" t="s">
        <v>124</v>
      </c>
      <c r="D444" s="8" t="s">
        <v>403</v>
      </c>
      <c r="E444" s="8" t="s">
        <v>386</v>
      </c>
      <c r="F444" s="8" t="s">
        <v>461</v>
      </c>
      <c r="G444" s="8" t="s">
        <v>14</v>
      </c>
      <c r="H444" s="9">
        <f>+H445</f>
        <v>0</v>
      </c>
      <c r="I444" s="9">
        <f>+I445</f>
        <v>1500</v>
      </c>
      <c r="J444" s="9">
        <f>+J445</f>
        <v>1000</v>
      </c>
      <c r="K444" s="9">
        <f t="shared" si="25"/>
        <v>66.66666666666666</v>
      </c>
    </row>
    <row r="445" spans="1:11" ht="12">
      <c r="A445" s="7" t="s">
        <v>1025</v>
      </c>
      <c r="B445" s="16" t="s">
        <v>49</v>
      </c>
      <c r="C445" s="8" t="s">
        <v>124</v>
      </c>
      <c r="D445" s="8" t="s">
        <v>403</v>
      </c>
      <c r="E445" s="8" t="s">
        <v>386</v>
      </c>
      <c r="F445" s="8" t="s">
        <v>461</v>
      </c>
      <c r="G445" s="8" t="s">
        <v>50</v>
      </c>
      <c r="H445" s="9"/>
      <c r="I445" s="9">
        <v>1500</v>
      </c>
      <c r="J445" s="9">
        <v>1000</v>
      </c>
      <c r="K445" s="9">
        <f t="shared" si="25"/>
        <v>66.66666666666666</v>
      </c>
    </row>
    <row r="446" spans="1:11" ht="24">
      <c r="A446" s="7" t="s">
        <v>1026</v>
      </c>
      <c r="B446" s="16" t="s">
        <v>523</v>
      </c>
      <c r="C446" s="8" t="s">
        <v>124</v>
      </c>
      <c r="D446" s="8" t="s">
        <v>403</v>
      </c>
      <c r="E446" s="8" t="s">
        <v>386</v>
      </c>
      <c r="F446" s="8" t="s">
        <v>530</v>
      </c>
      <c r="G446" s="8" t="s">
        <v>14</v>
      </c>
      <c r="H446" s="9">
        <f>+H447</f>
        <v>0</v>
      </c>
      <c r="I446" s="9">
        <f>+I447</f>
        <v>10.1</v>
      </c>
      <c r="J446" s="9">
        <f>+J447</f>
        <v>10.1</v>
      </c>
      <c r="K446" s="9">
        <f t="shared" si="25"/>
        <v>100</v>
      </c>
    </row>
    <row r="447" spans="1:11" ht="12">
      <c r="A447" s="7" t="s">
        <v>1027</v>
      </c>
      <c r="B447" s="16" t="s">
        <v>49</v>
      </c>
      <c r="C447" s="8" t="s">
        <v>124</v>
      </c>
      <c r="D447" s="8" t="s">
        <v>403</v>
      </c>
      <c r="E447" s="8" t="s">
        <v>386</v>
      </c>
      <c r="F447" s="8" t="s">
        <v>530</v>
      </c>
      <c r="G447" s="8" t="s">
        <v>50</v>
      </c>
      <c r="H447" s="9"/>
      <c r="I447" s="9">
        <v>10.1</v>
      </c>
      <c r="J447" s="9">
        <v>10.1</v>
      </c>
      <c r="K447" s="9">
        <f t="shared" si="25"/>
        <v>100</v>
      </c>
    </row>
    <row r="448" spans="1:11" ht="12">
      <c r="A448" s="7" t="s">
        <v>1028</v>
      </c>
      <c r="B448" s="16" t="s">
        <v>525</v>
      </c>
      <c r="C448" s="8" t="s">
        <v>124</v>
      </c>
      <c r="D448" s="8" t="s">
        <v>403</v>
      </c>
      <c r="E448" s="8" t="s">
        <v>386</v>
      </c>
      <c r="F448" s="8" t="s">
        <v>531</v>
      </c>
      <c r="G448" s="8" t="s">
        <v>14</v>
      </c>
      <c r="H448" s="9">
        <f>+H449</f>
        <v>0</v>
      </c>
      <c r="I448" s="9">
        <f>+I449</f>
        <v>4</v>
      </c>
      <c r="J448" s="9">
        <f>+J449</f>
        <v>4</v>
      </c>
      <c r="K448" s="9">
        <f t="shared" si="25"/>
        <v>100</v>
      </c>
    </row>
    <row r="449" spans="1:11" ht="12">
      <c r="A449" s="7" t="s">
        <v>1029</v>
      </c>
      <c r="B449" s="16" t="s">
        <v>49</v>
      </c>
      <c r="C449" s="8" t="s">
        <v>124</v>
      </c>
      <c r="D449" s="8" t="s">
        <v>403</v>
      </c>
      <c r="E449" s="8" t="s">
        <v>386</v>
      </c>
      <c r="F449" s="8" t="s">
        <v>531</v>
      </c>
      <c r="G449" s="8" t="s">
        <v>50</v>
      </c>
      <c r="H449" s="9"/>
      <c r="I449" s="9">
        <v>4</v>
      </c>
      <c r="J449" s="9">
        <v>4</v>
      </c>
      <c r="K449" s="9">
        <f t="shared" si="25"/>
        <v>100</v>
      </c>
    </row>
    <row r="450" spans="1:11" ht="12">
      <c r="A450" s="7" t="s">
        <v>1030</v>
      </c>
      <c r="B450" s="16" t="s">
        <v>532</v>
      </c>
      <c r="C450" s="8" t="s">
        <v>124</v>
      </c>
      <c r="D450" s="8" t="s">
        <v>403</v>
      </c>
      <c r="E450" s="8" t="s">
        <v>386</v>
      </c>
      <c r="F450" s="8" t="s">
        <v>533</v>
      </c>
      <c r="G450" s="8" t="s">
        <v>14</v>
      </c>
      <c r="H450" s="9">
        <f>+H451</f>
        <v>0</v>
      </c>
      <c r="I450" s="9">
        <f>+I451</f>
        <v>4.2</v>
      </c>
      <c r="J450" s="9">
        <f>+J451</f>
        <v>4.2</v>
      </c>
      <c r="K450" s="9">
        <f t="shared" si="25"/>
        <v>100</v>
      </c>
    </row>
    <row r="451" spans="1:11" ht="12">
      <c r="A451" s="7" t="s">
        <v>1031</v>
      </c>
      <c r="B451" s="16" t="s">
        <v>49</v>
      </c>
      <c r="C451" s="8" t="s">
        <v>124</v>
      </c>
      <c r="D451" s="8" t="s">
        <v>403</v>
      </c>
      <c r="E451" s="8" t="s">
        <v>386</v>
      </c>
      <c r="F451" s="8" t="s">
        <v>533</v>
      </c>
      <c r="G451" s="8" t="s">
        <v>50</v>
      </c>
      <c r="H451" s="9"/>
      <c r="I451" s="9">
        <v>4.2</v>
      </c>
      <c r="J451" s="9">
        <v>4.2</v>
      </c>
      <c r="K451" s="9">
        <f t="shared" si="25"/>
        <v>100</v>
      </c>
    </row>
    <row r="452" spans="1:11" ht="24">
      <c r="A452" s="7" t="s">
        <v>1032</v>
      </c>
      <c r="B452" s="16" t="s">
        <v>142</v>
      </c>
      <c r="C452" s="8" t="s">
        <v>124</v>
      </c>
      <c r="D452" s="8" t="s">
        <v>403</v>
      </c>
      <c r="E452" s="8" t="s">
        <v>388</v>
      </c>
      <c r="F452" s="8" t="s">
        <v>14</v>
      </c>
      <c r="G452" s="8" t="s">
        <v>14</v>
      </c>
      <c r="H452" s="9">
        <f>+H453+H455+H457</f>
        <v>3505.7</v>
      </c>
      <c r="I452" s="9">
        <f>+I453+I455+I457</f>
        <v>3582.4</v>
      </c>
      <c r="J452" s="9">
        <f>+J453+J455+J457</f>
        <v>3572.6</v>
      </c>
      <c r="K452" s="9">
        <f t="shared" si="25"/>
        <v>99.72644037516748</v>
      </c>
    </row>
    <row r="453" spans="1:11" ht="12">
      <c r="A453" s="7" t="s">
        <v>1033</v>
      </c>
      <c r="B453" s="16" t="s">
        <v>21</v>
      </c>
      <c r="C453" s="8" t="s">
        <v>124</v>
      </c>
      <c r="D453" s="8" t="s">
        <v>403</v>
      </c>
      <c r="E453" s="8" t="s">
        <v>388</v>
      </c>
      <c r="F453" s="8" t="s">
        <v>22</v>
      </c>
      <c r="G453" s="8" t="s">
        <v>14</v>
      </c>
      <c r="H453" s="9">
        <f>+H454</f>
        <v>1633.3</v>
      </c>
      <c r="I453" s="9">
        <f>+I454</f>
        <v>1619.1</v>
      </c>
      <c r="J453" s="9">
        <f>+J454</f>
        <v>1609.8</v>
      </c>
      <c r="K453" s="9">
        <f t="shared" si="25"/>
        <v>99.42560681860293</v>
      </c>
    </row>
    <row r="454" spans="1:11" ht="24">
      <c r="A454" s="7" t="s">
        <v>1034</v>
      </c>
      <c r="B454" s="16" t="s">
        <v>18</v>
      </c>
      <c r="C454" s="8" t="s">
        <v>124</v>
      </c>
      <c r="D454" s="8" t="s">
        <v>403</v>
      </c>
      <c r="E454" s="8" t="s">
        <v>388</v>
      </c>
      <c r="F454" s="8" t="s">
        <v>22</v>
      </c>
      <c r="G454" s="8" t="s">
        <v>19</v>
      </c>
      <c r="H454" s="9">
        <v>1633.3</v>
      </c>
      <c r="I454" s="9">
        <v>1619.1</v>
      </c>
      <c r="J454" s="9">
        <v>1609.8</v>
      </c>
      <c r="K454" s="9">
        <f t="shared" si="25"/>
        <v>99.42560681860293</v>
      </c>
    </row>
    <row r="455" spans="1:11" ht="24">
      <c r="A455" s="7" t="s">
        <v>1035</v>
      </c>
      <c r="B455" s="16" t="s">
        <v>96</v>
      </c>
      <c r="C455" s="8" t="s">
        <v>124</v>
      </c>
      <c r="D455" s="8" t="s">
        <v>403</v>
      </c>
      <c r="E455" s="8" t="s">
        <v>388</v>
      </c>
      <c r="F455" s="8" t="s">
        <v>97</v>
      </c>
      <c r="G455" s="8" t="s">
        <v>14</v>
      </c>
      <c r="H455" s="9">
        <f>+H456</f>
        <v>1872.4</v>
      </c>
      <c r="I455" s="9">
        <f>+I456</f>
        <v>1932.2</v>
      </c>
      <c r="J455" s="9">
        <f>+J456</f>
        <v>1931.7</v>
      </c>
      <c r="K455" s="9">
        <f t="shared" si="25"/>
        <v>99.97412276161887</v>
      </c>
    </row>
    <row r="456" spans="1:11" ht="24">
      <c r="A456" s="7" t="s">
        <v>1036</v>
      </c>
      <c r="B456" s="16" t="s">
        <v>80</v>
      </c>
      <c r="C456" s="8" t="s">
        <v>124</v>
      </c>
      <c r="D456" s="8" t="s">
        <v>403</v>
      </c>
      <c r="E456" s="8" t="s">
        <v>388</v>
      </c>
      <c r="F456" s="8" t="s">
        <v>97</v>
      </c>
      <c r="G456" s="8" t="s">
        <v>81</v>
      </c>
      <c r="H456" s="9">
        <v>1872.4</v>
      </c>
      <c r="I456" s="9">
        <v>1932.2</v>
      </c>
      <c r="J456" s="9">
        <v>1931.7</v>
      </c>
      <c r="K456" s="9">
        <f t="shared" si="25"/>
        <v>99.97412276161887</v>
      </c>
    </row>
    <row r="457" spans="1:11" ht="48">
      <c r="A457" s="7" t="s">
        <v>1037</v>
      </c>
      <c r="B457" s="16" t="s">
        <v>396</v>
      </c>
      <c r="C457" s="8" t="s">
        <v>124</v>
      </c>
      <c r="D457" s="8" t="s">
        <v>403</v>
      </c>
      <c r="E457" s="8" t="s">
        <v>388</v>
      </c>
      <c r="F457" s="8" t="s">
        <v>397</v>
      </c>
      <c r="G457" s="8" t="s">
        <v>14</v>
      </c>
      <c r="H457" s="9">
        <f>+H458</f>
        <v>0</v>
      </c>
      <c r="I457" s="9">
        <f>+I458</f>
        <v>31.1</v>
      </c>
      <c r="J457" s="9">
        <f>+J458</f>
        <v>31.1</v>
      </c>
      <c r="K457" s="9">
        <f t="shared" si="25"/>
        <v>100</v>
      </c>
    </row>
    <row r="458" spans="1:11" ht="24">
      <c r="A458" s="7" t="s">
        <v>1038</v>
      </c>
      <c r="B458" s="16" t="s">
        <v>18</v>
      </c>
      <c r="C458" s="8" t="s">
        <v>124</v>
      </c>
      <c r="D458" s="8" t="s">
        <v>403</v>
      </c>
      <c r="E458" s="8" t="s">
        <v>388</v>
      </c>
      <c r="F458" s="8" t="s">
        <v>397</v>
      </c>
      <c r="G458" s="8" t="s">
        <v>19</v>
      </c>
      <c r="H458" s="9"/>
      <c r="I458" s="9">
        <v>31.1</v>
      </c>
      <c r="J458" s="9">
        <v>31.1</v>
      </c>
      <c r="K458" s="9">
        <f t="shared" si="25"/>
        <v>100</v>
      </c>
    </row>
    <row r="459" spans="1:11" ht="24">
      <c r="A459" s="7" t="s">
        <v>153</v>
      </c>
      <c r="B459" s="16" t="s">
        <v>143</v>
      </c>
      <c r="C459" s="8" t="s">
        <v>144</v>
      </c>
      <c r="D459" s="8" t="s">
        <v>14</v>
      </c>
      <c r="E459" s="8" t="s">
        <v>14</v>
      </c>
      <c r="F459" s="8" t="s">
        <v>14</v>
      </c>
      <c r="G459" s="8" t="s">
        <v>14</v>
      </c>
      <c r="H459" s="9">
        <f>+H460+H464+H520</f>
        <v>43883.4</v>
      </c>
      <c r="I459" s="9">
        <f>+I460+I464+I520</f>
        <v>51444.8</v>
      </c>
      <c r="J459" s="9">
        <f>+J460+J464+J520</f>
        <v>50480</v>
      </c>
      <c r="K459" s="9">
        <f t="shared" si="25"/>
        <v>98.12459179547787</v>
      </c>
    </row>
    <row r="460" spans="1:11" ht="12">
      <c r="A460" s="7" t="s">
        <v>1039</v>
      </c>
      <c r="B460" s="16" t="s">
        <v>385</v>
      </c>
      <c r="C460" s="8" t="s">
        <v>144</v>
      </c>
      <c r="D460" s="8" t="s">
        <v>386</v>
      </c>
      <c r="E460" s="8" t="s">
        <v>14</v>
      </c>
      <c r="F460" s="8" t="s">
        <v>14</v>
      </c>
      <c r="G460" s="8" t="s">
        <v>14</v>
      </c>
      <c r="H460" s="9">
        <f aca="true" t="shared" si="26" ref="H460:J462">+H461</f>
        <v>0</v>
      </c>
      <c r="I460" s="9">
        <f t="shared" si="26"/>
        <v>217.4</v>
      </c>
      <c r="J460" s="9">
        <f t="shared" si="26"/>
        <v>217.4</v>
      </c>
      <c r="K460" s="9">
        <f t="shared" si="25"/>
        <v>100</v>
      </c>
    </row>
    <row r="461" spans="1:11" ht="12">
      <c r="A461" s="7" t="s">
        <v>1040</v>
      </c>
      <c r="B461" s="16" t="s">
        <v>30</v>
      </c>
      <c r="C461" s="8" t="s">
        <v>144</v>
      </c>
      <c r="D461" s="8" t="s">
        <v>386</v>
      </c>
      <c r="E461" s="8" t="s">
        <v>393</v>
      </c>
      <c r="F461" s="8" t="s">
        <v>14</v>
      </c>
      <c r="G461" s="8" t="s">
        <v>14</v>
      </c>
      <c r="H461" s="9">
        <f t="shared" si="26"/>
        <v>0</v>
      </c>
      <c r="I461" s="9">
        <f t="shared" si="26"/>
        <v>217.4</v>
      </c>
      <c r="J461" s="9">
        <f t="shared" si="26"/>
        <v>217.4</v>
      </c>
      <c r="K461" s="9">
        <f t="shared" si="25"/>
        <v>100</v>
      </c>
    </row>
    <row r="462" spans="1:11" ht="24">
      <c r="A462" s="7" t="s">
        <v>1041</v>
      </c>
      <c r="B462" s="16" t="s">
        <v>72</v>
      </c>
      <c r="C462" s="8" t="s">
        <v>144</v>
      </c>
      <c r="D462" s="8" t="s">
        <v>386</v>
      </c>
      <c r="E462" s="8" t="s">
        <v>393</v>
      </c>
      <c r="F462" s="8" t="s">
        <v>73</v>
      </c>
      <c r="G462" s="8" t="s">
        <v>14</v>
      </c>
      <c r="H462" s="9">
        <f t="shared" si="26"/>
        <v>0</v>
      </c>
      <c r="I462" s="9">
        <f t="shared" si="26"/>
        <v>217.4</v>
      </c>
      <c r="J462" s="9">
        <f t="shared" si="26"/>
        <v>217.4</v>
      </c>
      <c r="K462" s="9">
        <f aca="true" t="shared" si="27" ref="K462:K525">IF(I462=0,0,J462/I462)*100</f>
        <v>100</v>
      </c>
    </row>
    <row r="463" spans="1:11" ht="12">
      <c r="A463" s="7" t="s">
        <v>1042</v>
      </c>
      <c r="B463" s="16" t="s">
        <v>28</v>
      </c>
      <c r="C463" s="8" t="s">
        <v>144</v>
      </c>
      <c r="D463" s="8" t="s">
        <v>386</v>
      </c>
      <c r="E463" s="8" t="s">
        <v>393</v>
      </c>
      <c r="F463" s="8" t="s">
        <v>73</v>
      </c>
      <c r="G463" s="8" t="s">
        <v>29</v>
      </c>
      <c r="H463" s="9"/>
      <c r="I463" s="9">
        <v>217.4</v>
      </c>
      <c r="J463" s="9">
        <v>217.4</v>
      </c>
      <c r="K463" s="9">
        <f t="shared" si="27"/>
        <v>100</v>
      </c>
    </row>
    <row r="464" spans="1:11" ht="12">
      <c r="A464" s="7" t="s">
        <v>155</v>
      </c>
      <c r="B464" s="16" t="s">
        <v>412</v>
      </c>
      <c r="C464" s="8" t="s">
        <v>144</v>
      </c>
      <c r="D464" s="8" t="s">
        <v>413</v>
      </c>
      <c r="E464" s="8" t="s">
        <v>14</v>
      </c>
      <c r="F464" s="8" t="s">
        <v>14</v>
      </c>
      <c r="G464" s="8" t="s">
        <v>14</v>
      </c>
      <c r="H464" s="9">
        <f>+H465+H478+H517</f>
        <v>19964.5</v>
      </c>
      <c r="I464" s="9">
        <f>+I465+I478+I517</f>
        <v>22820.800000000003</v>
      </c>
      <c r="J464" s="9">
        <f>+J465+J478+J517</f>
        <v>22468.7</v>
      </c>
      <c r="K464" s="9">
        <f t="shared" si="27"/>
        <v>98.45710930379302</v>
      </c>
    </row>
    <row r="465" spans="1:11" ht="12">
      <c r="A465" s="7" t="s">
        <v>1043</v>
      </c>
      <c r="B465" s="16" t="s">
        <v>85</v>
      </c>
      <c r="C465" s="8" t="s">
        <v>144</v>
      </c>
      <c r="D465" s="8" t="s">
        <v>413</v>
      </c>
      <c r="E465" s="8" t="s">
        <v>387</v>
      </c>
      <c r="F465" s="8" t="s">
        <v>14</v>
      </c>
      <c r="G465" s="8" t="s">
        <v>14</v>
      </c>
      <c r="H465" s="9">
        <f>+H466+H468+H470+H472+H474+H476</f>
        <v>13578.4</v>
      </c>
      <c r="I465" s="9">
        <f>+I466+I468+I470+I472+I474+I476</f>
        <v>14723.7</v>
      </c>
      <c r="J465" s="9">
        <f>+J466+J468+J470+J472+J474+J476</f>
        <v>14627.7</v>
      </c>
      <c r="K465" s="9">
        <f t="shared" si="27"/>
        <v>99.34798997534587</v>
      </c>
    </row>
    <row r="466" spans="1:11" ht="24">
      <c r="A466" s="7" t="s">
        <v>1044</v>
      </c>
      <c r="B466" s="16" t="s">
        <v>47</v>
      </c>
      <c r="C466" s="8" t="s">
        <v>144</v>
      </c>
      <c r="D466" s="8" t="s">
        <v>413</v>
      </c>
      <c r="E466" s="8" t="s">
        <v>387</v>
      </c>
      <c r="F466" s="8" t="s">
        <v>87</v>
      </c>
      <c r="G466" s="8" t="s">
        <v>14</v>
      </c>
      <c r="H466" s="9">
        <f>+H467</f>
        <v>13578.4</v>
      </c>
      <c r="I466" s="9">
        <f>+I467</f>
        <v>13308.2</v>
      </c>
      <c r="J466" s="9">
        <f>+J467</f>
        <v>13215.2</v>
      </c>
      <c r="K466" s="9">
        <f t="shared" si="27"/>
        <v>99.301182729445</v>
      </c>
    </row>
    <row r="467" spans="1:11" ht="12">
      <c r="A467" s="7" t="s">
        <v>1045</v>
      </c>
      <c r="B467" s="16" t="s">
        <v>49</v>
      </c>
      <c r="C467" s="8" t="s">
        <v>144</v>
      </c>
      <c r="D467" s="8" t="s">
        <v>413</v>
      </c>
      <c r="E467" s="8" t="s">
        <v>387</v>
      </c>
      <c r="F467" s="8" t="s">
        <v>87</v>
      </c>
      <c r="G467" s="8" t="s">
        <v>50</v>
      </c>
      <c r="H467" s="9">
        <v>13578.4</v>
      </c>
      <c r="I467" s="9">
        <v>13308.2</v>
      </c>
      <c r="J467" s="9">
        <v>13215.2</v>
      </c>
      <c r="K467" s="9">
        <f t="shared" si="27"/>
        <v>99.301182729445</v>
      </c>
    </row>
    <row r="468" spans="1:11" ht="60">
      <c r="A468" s="7" t="s">
        <v>1046</v>
      </c>
      <c r="B468" s="16" t="s">
        <v>443</v>
      </c>
      <c r="C468" s="8" t="s">
        <v>144</v>
      </c>
      <c r="D468" s="8" t="s">
        <v>413</v>
      </c>
      <c r="E468" s="8" t="s">
        <v>387</v>
      </c>
      <c r="F468" s="8" t="s">
        <v>444</v>
      </c>
      <c r="G468" s="8" t="s">
        <v>14</v>
      </c>
      <c r="H468" s="9">
        <f>+H469</f>
        <v>0</v>
      </c>
      <c r="I468" s="9">
        <f>+I469</f>
        <v>13.7</v>
      </c>
      <c r="J468" s="9">
        <f>+J469</f>
        <v>13.7</v>
      </c>
      <c r="K468" s="9">
        <f t="shared" si="27"/>
        <v>100</v>
      </c>
    </row>
    <row r="469" spans="1:11" ht="12">
      <c r="A469" s="7" t="s">
        <v>1047</v>
      </c>
      <c r="B469" s="16" t="s">
        <v>49</v>
      </c>
      <c r="C469" s="8" t="s">
        <v>144</v>
      </c>
      <c r="D469" s="8" t="s">
        <v>413</v>
      </c>
      <c r="E469" s="8" t="s">
        <v>387</v>
      </c>
      <c r="F469" s="8" t="s">
        <v>444</v>
      </c>
      <c r="G469" s="8" t="s">
        <v>50</v>
      </c>
      <c r="H469" s="9"/>
      <c r="I469" s="9">
        <v>13.7</v>
      </c>
      <c r="J469" s="9">
        <v>13.7</v>
      </c>
      <c r="K469" s="9">
        <f t="shared" si="27"/>
        <v>100</v>
      </c>
    </row>
    <row r="470" spans="1:11" ht="48">
      <c r="A470" s="7" t="s">
        <v>1048</v>
      </c>
      <c r="B470" s="16" t="s">
        <v>534</v>
      </c>
      <c r="C470" s="8" t="s">
        <v>144</v>
      </c>
      <c r="D470" s="8" t="s">
        <v>413</v>
      </c>
      <c r="E470" s="8" t="s">
        <v>387</v>
      </c>
      <c r="F470" s="8" t="s">
        <v>535</v>
      </c>
      <c r="G470" s="8" t="s">
        <v>14</v>
      </c>
      <c r="H470" s="9">
        <f>+H471</f>
        <v>0</v>
      </c>
      <c r="I470" s="9">
        <f>+I471</f>
        <v>300</v>
      </c>
      <c r="J470" s="9">
        <f>+J471</f>
        <v>297</v>
      </c>
      <c r="K470" s="9">
        <f t="shared" si="27"/>
        <v>99</v>
      </c>
    </row>
    <row r="471" spans="1:11" ht="12">
      <c r="A471" s="7" t="s">
        <v>1049</v>
      </c>
      <c r="B471" s="16" t="s">
        <v>49</v>
      </c>
      <c r="C471" s="8" t="s">
        <v>144</v>
      </c>
      <c r="D471" s="8" t="s">
        <v>413</v>
      </c>
      <c r="E471" s="8" t="s">
        <v>387</v>
      </c>
      <c r="F471" s="8" t="s">
        <v>535</v>
      </c>
      <c r="G471" s="8" t="s">
        <v>50</v>
      </c>
      <c r="H471" s="9"/>
      <c r="I471" s="9">
        <v>300</v>
      </c>
      <c r="J471" s="9">
        <v>297</v>
      </c>
      <c r="K471" s="9">
        <f t="shared" si="27"/>
        <v>99</v>
      </c>
    </row>
    <row r="472" spans="1:11" ht="48">
      <c r="A472" s="7" t="s">
        <v>1050</v>
      </c>
      <c r="B472" s="16" t="s">
        <v>536</v>
      </c>
      <c r="C472" s="8" t="s">
        <v>144</v>
      </c>
      <c r="D472" s="8" t="s">
        <v>413</v>
      </c>
      <c r="E472" s="8" t="s">
        <v>387</v>
      </c>
      <c r="F472" s="8" t="s">
        <v>537</v>
      </c>
      <c r="G472" s="8" t="s">
        <v>14</v>
      </c>
      <c r="H472" s="9">
        <f>+H473</f>
        <v>0</v>
      </c>
      <c r="I472" s="9">
        <f>+I473</f>
        <v>1075</v>
      </c>
      <c r="J472" s="9">
        <f>+J473</f>
        <v>1075</v>
      </c>
      <c r="K472" s="9">
        <f t="shared" si="27"/>
        <v>100</v>
      </c>
    </row>
    <row r="473" spans="1:11" ht="12">
      <c r="A473" s="7" t="s">
        <v>1051</v>
      </c>
      <c r="B473" s="16" t="s">
        <v>49</v>
      </c>
      <c r="C473" s="8" t="s">
        <v>144</v>
      </c>
      <c r="D473" s="8" t="s">
        <v>413</v>
      </c>
      <c r="E473" s="8" t="s">
        <v>387</v>
      </c>
      <c r="F473" s="8" t="s">
        <v>537</v>
      </c>
      <c r="G473" s="8" t="s">
        <v>50</v>
      </c>
      <c r="H473" s="9"/>
      <c r="I473" s="9">
        <v>1075</v>
      </c>
      <c r="J473" s="9">
        <v>1075</v>
      </c>
      <c r="K473" s="9">
        <f t="shared" si="27"/>
        <v>100</v>
      </c>
    </row>
    <row r="474" spans="1:11" ht="60">
      <c r="A474" s="7" t="s">
        <v>1052</v>
      </c>
      <c r="B474" s="16" t="s">
        <v>538</v>
      </c>
      <c r="C474" s="8" t="s">
        <v>144</v>
      </c>
      <c r="D474" s="8" t="s">
        <v>413</v>
      </c>
      <c r="E474" s="8" t="s">
        <v>387</v>
      </c>
      <c r="F474" s="8" t="s">
        <v>539</v>
      </c>
      <c r="G474" s="8" t="s">
        <v>14</v>
      </c>
      <c r="H474" s="9">
        <f>+H475</f>
        <v>0</v>
      </c>
      <c r="I474" s="9">
        <f>+I475</f>
        <v>3</v>
      </c>
      <c r="J474" s="9">
        <f>+J475</f>
        <v>3</v>
      </c>
      <c r="K474" s="9">
        <f t="shared" si="27"/>
        <v>100</v>
      </c>
    </row>
    <row r="475" spans="1:11" ht="12">
      <c r="A475" s="7" t="s">
        <v>1053</v>
      </c>
      <c r="B475" s="16" t="s">
        <v>49</v>
      </c>
      <c r="C475" s="8" t="s">
        <v>144</v>
      </c>
      <c r="D475" s="8" t="s">
        <v>413</v>
      </c>
      <c r="E475" s="8" t="s">
        <v>387</v>
      </c>
      <c r="F475" s="8" t="s">
        <v>539</v>
      </c>
      <c r="G475" s="8" t="s">
        <v>50</v>
      </c>
      <c r="H475" s="9"/>
      <c r="I475" s="9">
        <v>3</v>
      </c>
      <c r="J475" s="9">
        <v>3</v>
      </c>
      <c r="K475" s="9">
        <f t="shared" si="27"/>
        <v>100</v>
      </c>
    </row>
    <row r="476" spans="1:11" ht="60">
      <c r="A476" s="7" t="s">
        <v>1054</v>
      </c>
      <c r="B476" s="16" t="s">
        <v>540</v>
      </c>
      <c r="C476" s="8" t="s">
        <v>144</v>
      </c>
      <c r="D476" s="8" t="s">
        <v>413</v>
      </c>
      <c r="E476" s="8" t="s">
        <v>387</v>
      </c>
      <c r="F476" s="8" t="s">
        <v>541</v>
      </c>
      <c r="G476" s="8" t="s">
        <v>14</v>
      </c>
      <c r="H476" s="9">
        <f>+H477</f>
        <v>0</v>
      </c>
      <c r="I476" s="9">
        <f>+I477</f>
        <v>23.8</v>
      </c>
      <c r="J476" s="9">
        <f>+J477</f>
        <v>23.8</v>
      </c>
      <c r="K476" s="9">
        <f t="shared" si="27"/>
        <v>100</v>
      </c>
    </row>
    <row r="477" spans="1:11" ht="12">
      <c r="A477" s="7" t="s">
        <v>1055</v>
      </c>
      <c r="B477" s="16" t="s">
        <v>49</v>
      </c>
      <c r="C477" s="8" t="s">
        <v>144</v>
      </c>
      <c r="D477" s="8" t="s">
        <v>413</v>
      </c>
      <c r="E477" s="8" t="s">
        <v>387</v>
      </c>
      <c r="F477" s="8" t="s">
        <v>541</v>
      </c>
      <c r="G477" s="8" t="s">
        <v>50</v>
      </c>
      <c r="H477" s="9"/>
      <c r="I477" s="9">
        <v>23.8</v>
      </c>
      <c r="J477" s="9">
        <v>23.8</v>
      </c>
      <c r="K477" s="9">
        <f t="shared" si="27"/>
        <v>100</v>
      </c>
    </row>
    <row r="478" spans="1:11" ht="12">
      <c r="A478" s="7" t="s">
        <v>1056</v>
      </c>
      <c r="B478" s="16" t="s">
        <v>91</v>
      </c>
      <c r="C478" s="8" t="s">
        <v>144</v>
      </c>
      <c r="D478" s="8" t="s">
        <v>413</v>
      </c>
      <c r="E478" s="8" t="s">
        <v>413</v>
      </c>
      <c r="F478" s="8" t="s">
        <v>14</v>
      </c>
      <c r="G478" s="8" t="s">
        <v>14</v>
      </c>
      <c r="H478" s="9">
        <f>+H479+H481+H483+H485+H487+H489+H491+H493+H495+H497+H499+H501+H507+H509+H511+H513+H515</f>
        <v>5691.1</v>
      </c>
      <c r="I478" s="9">
        <f>+I479+I481+I483+I485+I487+I489+I491+I493+I495+I497+I499+I501+I507+I509+I511+I513+I515</f>
        <v>7402.1</v>
      </c>
      <c r="J478" s="9">
        <f>+J479+J481+J483+J485+J487+J489+J491+J493+J495+J497+J499+J501+J507+J509+J511+J513+J515</f>
        <v>7150.999999999999</v>
      </c>
      <c r="K478" s="9">
        <f t="shared" si="27"/>
        <v>96.60771943097227</v>
      </c>
    </row>
    <row r="479" spans="1:11" ht="12">
      <c r="A479" s="7" t="s">
        <v>1057</v>
      </c>
      <c r="B479" s="16" t="s">
        <v>21</v>
      </c>
      <c r="C479" s="8" t="s">
        <v>144</v>
      </c>
      <c r="D479" s="8" t="s">
        <v>413</v>
      </c>
      <c r="E479" s="8" t="s">
        <v>413</v>
      </c>
      <c r="F479" s="8" t="s">
        <v>22</v>
      </c>
      <c r="G479" s="8" t="s">
        <v>14</v>
      </c>
      <c r="H479" s="9">
        <f>+H480</f>
        <v>1820.4</v>
      </c>
      <c r="I479" s="9">
        <f>+I480</f>
        <v>1818</v>
      </c>
      <c r="J479" s="9">
        <f>+J480</f>
        <v>1719.7</v>
      </c>
      <c r="K479" s="9">
        <f t="shared" si="27"/>
        <v>94.59295929592959</v>
      </c>
    </row>
    <row r="480" spans="1:11" ht="24">
      <c r="A480" s="7" t="s">
        <v>1058</v>
      </c>
      <c r="B480" s="16" t="s">
        <v>18</v>
      </c>
      <c r="C480" s="8" t="s">
        <v>144</v>
      </c>
      <c r="D480" s="8" t="s">
        <v>413</v>
      </c>
      <c r="E480" s="8" t="s">
        <v>413</v>
      </c>
      <c r="F480" s="8" t="s">
        <v>22</v>
      </c>
      <c r="G480" s="8" t="s">
        <v>19</v>
      </c>
      <c r="H480" s="9">
        <v>1820.4</v>
      </c>
      <c r="I480" s="9">
        <v>1818</v>
      </c>
      <c r="J480" s="9">
        <v>1719.7</v>
      </c>
      <c r="K480" s="9">
        <f t="shared" si="27"/>
        <v>94.59295929592959</v>
      </c>
    </row>
    <row r="481" spans="1:11" ht="36">
      <c r="A481" s="7" t="s">
        <v>1059</v>
      </c>
      <c r="B481" s="16" t="s">
        <v>394</v>
      </c>
      <c r="C481" s="8" t="s">
        <v>144</v>
      </c>
      <c r="D481" s="8" t="s">
        <v>413</v>
      </c>
      <c r="E481" s="8" t="s">
        <v>413</v>
      </c>
      <c r="F481" s="8" t="s">
        <v>395</v>
      </c>
      <c r="G481" s="8" t="s">
        <v>14</v>
      </c>
      <c r="H481" s="9">
        <f>+H482</f>
        <v>0</v>
      </c>
      <c r="I481" s="9">
        <f>+I482</f>
        <v>58.6</v>
      </c>
      <c r="J481" s="9">
        <f>+J482</f>
        <v>0</v>
      </c>
      <c r="K481" s="9">
        <f t="shared" si="27"/>
        <v>0</v>
      </c>
    </row>
    <row r="482" spans="1:11" ht="12">
      <c r="A482" s="7" t="s">
        <v>1060</v>
      </c>
      <c r="B482" s="16" t="s">
        <v>49</v>
      </c>
      <c r="C482" s="8" t="s">
        <v>144</v>
      </c>
      <c r="D482" s="8" t="s">
        <v>413</v>
      </c>
      <c r="E482" s="8" t="s">
        <v>413</v>
      </c>
      <c r="F482" s="8" t="s">
        <v>395</v>
      </c>
      <c r="G482" s="8" t="s">
        <v>50</v>
      </c>
      <c r="H482" s="9"/>
      <c r="I482" s="9">
        <v>58.6</v>
      </c>
      <c r="J482" s="9"/>
      <c r="K482" s="9">
        <f t="shared" si="27"/>
        <v>0</v>
      </c>
    </row>
    <row r="483" spans="1:11" ht="24">
      <c r="A483" s="7" t="s">
        <v>1061</v>
      </c>
      <c r="B483" s="16" t="s">
        <v>145</v>
      </c>
      <c r="C483" s="8" t="s">
        <v>144</v>
      </c>
      <c r="D483" s="8" t="s">
        <v>413</v>
      </c>
      <c r="E483" s="8" t="s">
        <v>413</v>
      </c>
      <c r="F483" s="8" t="s">
        <v>146</v>
      </c>
      <c r="G483" s="8" t="s">
        <v>14</v>
      </c>
      <c r="H483" s="9">
        <f>+H484</f>
        <v>953.8</v>
      </c>
      <c r="I483" s="9">
        <f>+I484</f>
        <v>953.8</v>
      </c>
      <c r="J483" s="9">
        <f>+J484</f>
        <v>953.8</v>
      </c>
      <c r="K483" s="9">
        <f t="shared" si="27"/>
        <v>100</v>
      </c>
    </row>
    <row r="484" spans="1:11" ht="12">
      <c r="A484" s="7" t="s">
        <v>1062</v>
      </c>
      <c r="B484" s="16" t="s">
        <v>49</v>
      </c>
      <c r="C484" s="8" t="s">
        <v>144</v>
      </c>
      <c r="D484" s="8" t="s">
        <v>413</v>
      </c>
      <c r="E484" s="8" t="s">
        <v>413</v>
      </c>
      <c r="F484" s="8" t="s">
        <v>146</v>
      </c>
      <c r="G484" s="8" t="s">
        <v>50</v>
      </c>
      <c r="H484" s="9">
        <v>953.8</v>
      </c>
      <c r="I484" s="9">
        <v>953.8</v>
      </c>
      <c r="J484" s="9">
        <v>953.8</v>
      </c>
      <c r="K484" s="9">
        <f t="shared" si="27"/>
        <v>100</v>
      </c>
    </row>
    <row r="485" spans="1:11" ht="24">
      <c r="A485" s="7" t="s">
        <v>1063</v>
      </c>
      <c r="B485" s="16" t="s">
        <v>147</v>
      </c>
      <c r="C485" s="8" t="s">
        <v>144</v>
      </c>
      <c r="D485" s="8" t="s">
        <v>413</v>
      </c>
      <c r="E485" s="8" t="s">
        <v>413</v>
      </c>
      <c r="F485" s="8" t="s">
        <v>148</v>
      </c>
      <c r="G485" s="8" t="s">
        <v>14</v>
      </c>
      <c r="H485" s="9">
        <f>+H486</f>
        <v>1486.4</v>
      </c>
      <c r="I485" s="9">
        <f>+I486</f>
        <v>1549.1</v>
      </c>
      <c r="J485" s="9">
        <f>+J486</f>
        <v>1511.3</v>
      </c>
      <c r="K485" s="9">
        <f t="shared" si="27"/>
        <v>97.55987347492092</v>
      </c>
    </row>
    <row r="486" spans="1:11" ht="12">
      <c r="A486" s="7" t="s">
        <v>1064</v>
      </c>
      <c r="B486" s="16" t="s">
        <v>49</v>
      </c>
      <c r="C486" s="8" t="s">
        <v>144</v>
      </c>
      <c r="D486" s="8" t="s">
        <v>413</v>
      </c>
      <c r="E486" s="8" t="s">
        <v>413</v>
      </c>
      <c r="F486" s="8" t="s">
        <v>148</v>
      </c>
      <c r="G486" s="8" t="s">
        <v>50</v>
      </c>
      <c r="H486" s="9">
        <v>1486.4</v>
      </c>
      <c r="I486" s="9">
        <v>1549.1</v>
      </c>
      <c r="J486" s="9">
        <v>1511.3</v>
      </c>
      <c r="K486" s="9">
        <f t="shared" si="27"/>
        <v>97.55987347492092</v>
      </c>
    </row>
    <row r="487" spans="1:11" ht="36">
      <c r="A487" s="7" t="s">
        <v>1065</v>
      </c>
      <c r="B487" s="16" t="s">
        <v>149</v>
      </c>
      <c r="C487" s="8" t="s">
        <v>144</v>
      </c>
      <c r="D487" s="8" t="s">
        <v>413</v>
      </c>
      <c r="E487" s="8" t="s">
        <v>413</v>
      </c>
      <c r="F487" s="8" t="s">
        <v>150</v>
      </c>
      <c r="G487" s="8" t="s">
        <v>14</v>
      </c>
      <c r="H487" s="9">
        <f>+H488</f>
        <v>78.5</v>
      </c>
      <c r="I487" s="9">
        <f>+I488</f>
        <v>95.4</v>
      </c>
      <c r="J487" s="9">
        <f>+J488</f>
        <v>95.4</v>
      </c>
      <c r="K487" s="9">
        <f t="shared" si="27"/>
        <v>100</v>
      </c>
    </row>
    <row r="488" spans="1:11" ht="12">
      <c r="A488" s="7" t="s">
        <v>1066</v>
      </c>
      <c r="B488" s="16" t="s">
        <v>49</v>
      </c>
      <c r="C488" s="8" t="s">
        <v>144</v>
      </c>
      <c r="D488" s="8" t="s">
        <v>413</v>
      </c>
      <c r="E488" s="8" t="s">
        <v>413</v>
      </c>
      <c r="F488" s="8" t="s">
        <v>150</v>
      </c>
      <c r="G488" s="8" t="s">
        <v>50</v>
      </c>
      <c r="H488" s="9">
        <v>78.5</v>
      </c>
      <c r="I488" s="9">
        <v>95.4</v>
      </c>
      <c r="J488" s="9">
        <v>95.4</v>
      </c>
      <c r="K488" s="9">
        <f t="shared" si="27"/>
        <v>100</v>
      </c>
    </row>
    <row r="489" spans="1:11" ht="48">
      <c r="A489" s="7" t="s">
        <v>1067</v>
      </c>
      <c r="B489" s="16" t="s">
        <v>396</v>
      </c>
      <c r="C489" s="8" t="s">
        <v>144</v>
      </c>
      <c r="D489" s="8" t="s">
        <v>413</v>
      </c>
      <c r="E489" s="8" t="s">
        <v>413</v>
      </c>
      <c r="F489" s="8" t="s">
        <v>397</v>
      </c>
      <c r="G489" s="8" t="s">
        <v>14</v>
      </c>
      <c r="H489" s="9">
        <f>+H490</f>
        <v>0</v>
      </c>
      <c r="I489" s="9">
        <f>+I490</f>
        <v>32.6</v>
      </c>
      <c r="J489" s="9">
        <f>+J490</f>
        <v>0</v>
      </c>
      <c r="K489" s="9">
        <f t="shared" si="27"/>
        <v>0</v>
      </c>
    </row>
    <row r="490" spans="1:11" ht="24">
      <c r="A490" s="7" t="s">
        <v>1068</v>
      </c>
      <c r="B490" s="16" t="s">
        <v>18</v>
      </c>
      <c r="C490" s="8" t="s">
        <v>144</v>
      </c>
      <c r="D490" s="8" t="s">
        <v>413</v>
      </c>
      <c r="E490" s="8" t="s">
        <v>413</v>
      </c>
      <c r="F490" s="8" t="s">
        <v>397</v>
      </c>
      <c r="G490" s="8" t="s">
        <v>19</v>
      </c>
      <c r="H490" s="9"/>
      <c r="I490" s="9">
        <v>32.6</v>
      </c>
      <c r="J490" s="9"/>
      <c r="K490" s="9">
        <f t="shared" si="27"/>
        <v>0</v>
      </c>
    </row>
    <row r="491" spans="1:11" ht="48">
      <c r="A491" s="7" t="s">
        <v>1069</v>
      </c>
      <c r="B491" s="16" t="s">
        <v>542</v>
      </c>
      <c r="C491" s="8" t="s">
        <v>144</v>
      </c>
      <c r="D491" s="8" t="s">
        <v>413</v>
      </c>
      <c r="E491" s="8" t="s">
        <v>413</v>
      </c>
      <c r="F491" s="8" t="s">
        <v>543</v>
      </c>
      <c r="G491" s="8" t="s">
        <v>14</v>
      </c>
      <c r="H491" s="9">
        <f>+H492</f>
        <v>0</v>
      </c>
      <c r="I491" s="9">
        <f>+I492</f>
        <v>86.2</v>
      </c>
      <c r="J491" s="9">
        <f>+J492</f>
        <v>86.2</v>
      </c>
      <c r="K491" s="9">
        <f t="shared" si="27"/>
        <v>100</v>
      </c>
    </row>
    <row r="492" spans="1:11" ht="12">
      <c r="A492" s="7" t="s">
        <v>1070</v>
      </c>
      <c r="B492" s="16" t="s">
        <v>49</v>
      </c>
      <c r="C492" s="8" t="s">
        <v>144</v>
      </c>
      <c r="D492" s="8" t="s">
        <v>413</v>
      </c>
      <c r="E492" s="8" t="s">
        <v>413</v>
      </c>
      <c r="F492" s="8" t="s">
        <v>543</v>
      </c>
      <c r="G492" s="8" t="s">
        <v>50</v>
      </c>
      <c r="H492" s="9"/>
      <c r="I492" s="9">
        <v>86.2</v>
      </c>
      <c r="J492" s="9">
        <v>86.2</v>
      </c>
      <c r="K492" s="9">
        <f t="shared" si="27"/>
        <v>100</v>
      </c>
    </row>
    <row r="493" spans="1:11" ht="36">
      <c r="A493" s="7" t="s">
        <v>1071</v>
      </c>
      <c r="B493" s="16" t="s">
        <v>544</v>
      </c>
      <c r="C493" s="8" t="s">
        <v>144</v>
      </c>
      <c r="D493" s="8" t="s">
        <v>413</v>
      </c>
      <c r="E493" s="8" t="s">
        <v>413</v>
      </c>
      <c r="F493" s="8" t="s">
        <v>545</v>
      </c>
      <c r="G493" s="8" t="s">
        <v>14</v>
      </c>
      <c r="H493" s="9">
        <f>+H494</f>
        <v>0</v>
      </c>
      <c r="I493" s="9">
        <f>+I494</f>
        <v>40</v>
      </c>
      <c r="J493" s="9">
        <f>+J494</f>
        <v>40</v>
      </c>
      <c r="K493" s="9">
        <f t="shared" si="27"/>
        <v>100</v>
      </c>
    </row>
    <row r="494" spans="1:11" ht="12">
      <c r="A494" s="7" t="s">
        <v>1072</v>
      </c>
      <c r="B494" s="16" t="s">
        <v>49</v>
      </c>
      <c r="C494" s="8" t="s">
        <v>144</v>
      </c>
      <c r="D494" s="8" t="s">
        <v>413</v>
      </c>
      <c r="E494" s="8" t="s">
        <v>413</v>
      </c>
      <c r="F494" s="8" t="s">
        <v>545</v>
      </c>
      <c r="G494" s="8" t="s">
        <v>50</v>
      </c>
      <c r="H494" s="9"/>
      <c r="I494" s="9">
        <v>40</v>
      </c>
      <c r="J494" s="9">
        <v>40</v>
      </c>
      <c r="K494" s="9">
        <f t="shared" si="27"/>
        <v>100</v>
      </c>
    </row>
    <row r="495" spans="1:11" ht="24">
      <c r="A495" s="7" t="s">
        <v>1073</v>
      </c>
      <c r="B495" s="16" t="s">
        <v>546</v>
      </c>
      <c r="C495" s="8" t="s">
        <v>144</v>
      </c>
      <c r="D495" s="8" t="s">
        <v>413</v>
      </c>
      <c r="E495" s="8" t="s">
        <v>413</v>
      </c>
      <c r="F495" s="8" t="s">
        <v>547</v>
      </c>
      <c r="G495" s="8" t="s">
        <v>14</v>
      </c>
      <c r="H495" s="9">
        <f>+H496</f>
        <v>0</v>
      </c>
      <c r="I495" s="9">
        <f>+I496</f>
        <v>103.8</v>
      </c>
      <c r="J495" s="9">
        <f>+J496</f>
        <v>103.8</v>
      </c>
      <c r="K495" s="9">
        <f t="shared" si="27"/>
        <v>100</v>
      </c>
    </row>
    <row r="496" spans="1:11" ht="12">
      <c r="A496" s="7" t="s">
        <v>1074</v>
      </c>
      <c r="B496" s="16" t="s">
        <v>49</v>
      </c>
      <c r="C496" s="8" t="s">
        <v>144</v>
      </c>
      <c r="D496" s="8" t="s">
        <v>413</v>
      </c>
      <c r="E496" s="8" t="s">
        <v>413</v>
      </c>
      <c r="F496" s="8" t="s">
        <v>547</v>
      </c>
      <c r="G496" s="8" t="s">
        <v>50</v>
      </c>
      <c r="H496" s="9"/>
      <c r="I496" s="9">
        <v>103.8</v>
      </c>
      <c r="J496" s="9">
        <v>103.8</v>
      </c>
      <c r="K496" s="9">
        <f t="shared" si="27"/>
        <v>100</v>
      </c>
    </row>
    <row r="497" spans="1:11" ht="24">
      <c r="A497" s="7" t="s">
        <v>1075</v>
      </c>
      <c r="B497" s="16" t="s">
        <v>166</v>
      </c>
      <c r="C497" s="8" t="s">
        <v>144</v>
      </c>
      <c r="D497" s="8" t="s">
        <v>413</v>
      </c>
      <c r="E497" s="8" t="s">
        <v>413</v>
      </c>
      <c r="F497" s="8" t="s">
        <v>167</v>
      </c>
      <c r="G497" s="8" t="s">
        <v>14</v>
      </c>
      <c r="H497" s="9">
        <f>+H498</f>
        <v>0</v>
      </c>
      <c r="I497" s="9">
        <f>+I498</f>
        <v>12.6</v>
      </c>
      <c r="J497" s="9">
        <f>+J498</f>
        <v>5.9</v>
      </c>
      <c r="K497" s="9">
        <f t="shared" si="27"/>
        <v>46.82539682539683</v>
      </c>
    </row>
    <row r="498" spans="1:11" ht="12">
      <c r="A498" s="7" t="s">
        <v>1076</v>
      </c>
      <c r="B498" s="16" t="s">
        <v>49</v>
      </c>
      <c r="C498" s="8" t="s">
        <v>144</v>
      </c>
      <c r="D498" s="8" t="s">
        <v>413</v>
      </c>
      <c r="E498" s="8" t="s">
        <v>413</v>
      </c>
      <c r="F498" s="8" t="s">
        <v>167</v>
      </c>
      <c r="G498" s="8" t="s">
        <v>50</v>
      </c>
      <c r="H498" s="9"/>
      <c r="I498" s="9">
        <v>12.6</v>
      </c>
      <c r="J498" s="9">
        <v>5.9</v>
      </c>
      <c r="K498" s="9">
        <f t="shared" si="27"/>
        <v>46.82539682539683</v>
      </c>
    </row>
    <row r="499" spans="1:11" ht="60">
      <c r="A499" s="7" t="s">
        <v>1077</v>
      </c>
      <c r="B499" s="16" t="s">
        <v>548</v>
      </c>
      <c r="C499" s="8" t="s">
        <v>144</v>
      </c>
      <c r="D499" s="8" t="s">
        <v>413</v>
      </c>
      <c r="E499" s="8" t="s">
        <v>413</v>
      </c>
      <c r="F499" s="8" t="s">
        <v>169</v>
      </c>
      <c r="G499" s="8" t="s">
        <v>14</v>
      </c>
      <c r="H499" s="9">
        <f>+H500</f>
        <v>0</v>
      </c>
      <c r="I499" s="9">
        <f>+I500</f>
        <v>239.9</v>
      </c>
      <c r="J499" s="9">
        <f>+J500</f>
        <v>239.9</v>
      </c>
      <c r="K499" s="9">
        <f t="shared" si="27"/>
        <v>100</v>
      </c>
    </row>
    <row r="500" spans="1:11" ht="24">
      <c r="A500" s="7" t="s">
        <v>1078</v>
      </c>
      <c r="B500" s="16" t="s">
        <v>18</v>
      </c>
      <c r="C500" s="8" t="s">
        <v>144</v>
      </c>
      <c r="D500" s="8" t="s">
        <v>413</v>
      </c>
      <c r="E500" s="8" t="s">
        <v>413</v>
      </c>
      <c r="F500" s="8" t="s">
        <v>169</v>
      </c>
      <c r="G500" s="8" t="s">
        <v>19</v>
      </c>
      <c r="H500" s="9"/>
      <c r="I500" s="9">
        <v>239.9</v>
      </c>
      <c r="J500" s="9">
        <v>239.9</v>
      </c>
      <c r="K500" s="9">
        <f t="shared" si="27"/>
        <v>100</v>
      </c>
    </row>
    <row r="501" spans="1:11" ht="24">
      <c r="A501" s="7" t="s">
        <v>1079</v>
      </c>
      <c r="B501" s="16" t="s">
        <v>549</v>
      </c>
      <c r="C501" s="8" t="s">
        <v>144</v>
      </c>
      <c r="D501" s="8" t="s">
        <v>413</v>
      </c>
      <c r="E501" s="8" t="s">
        <v>413</v>
      </c>
      <c r="F501" s="8" t="s">
        <v>151</v>
      </c>
      <c r="G501" s="8" t="s">
        <v>14</v>
      </c>
      <c r="H501" s="9">
        <v>1300</v>
      </c>
      <c r="I501" s="9">
        <f>+I503+I506</f>
        <v>2350</v>
      </c>
      <c r="J501" s="9">
        <f>+J503+J506</f>
        <v>2333</v>
      </c>
      <c r="K501" s="9">
        <f t="shared" si="27"/>
        <v>99.27659574468085</v>
      </c>
    </row>
    <row r="502" spans="1:11" ht="24">
      <c r="A502" s="7" t="s">
        <v>1080</v>
      </c>
      <c r="B502" s="16" t="s">
        <v>80</v>
      </c>
      <c r="C502" s="8" t="s">
        <v>144</v>
      </c>
      <c r="D502" s="8" t="s">
        <v>413</v>
      </c>
      <c r="E502" s="8" t="s">
        <v>413</v>
      </c>
      <c r="F502" s="8" t="s">
        <v>151</v>
      </c>
      <c r="G502" s="8" t="s">
        <v>81</v>
      </c>
      <c r="H502" s="9">
        <v>15</v>
      </c>
      <c r="I502" s="9"/>
      <c r="J502" s="9"/>
      <c r="K502" s="9">
        <f t="shared" si="27"/>
        <v>0</v>
      </c>
    </row>
    <row r="503" spans="1:11" ht="12">
      <c r="A503" s="7" t="s">
        <v>1081</v>
      </c>
      <c r="B503" s="16" t="s">
        <v>49</v>
      </c>
      <c r="C503" s="8" t="s">
        <v>144</v>
      </c>
      <c r="D503" s="8" t="s">
        <v>413</v>
      </c>
      <c r="E503" s="8" t="s">
        <v>413</v>
      </c>
      <c r="F503" s="8" t="s">
        <v>151</v>
      </c>
      <c r="G503" s="8" t="s">
        <v>50</v>
      </c>
      <c r="H503" s="9">
        <v>273.7</v>
      </c>
      <c r="I503" s="9">
        <v>473.7</v>
      </c>
      <c r="J503" s="9">
        <v>473.7</v>
      </c>
      <c r="K503" s="9">
        <f t="shared" si="27"/>
        <v>100</v>
      </c>
    </row>
    <row r="504" spans="1:11" ht="24">
      <c r="A504" s="7" t="s">
        <v>1082</v>
      </c>
      <c r="B504" s="16" t="s">
        <v>152</v>
      </c>
      <c r="C504" s="8" t="s">
        <v>144</v>
      </c>
      <c r="D504" s="8" t="s">
        <v>413</v>
      </c>
      <c r="E504" s="8" t="s">
        <v>413</v>
      </c>
      <c r="F504" s="8" t="s">
        <v>151</v>
      </c>
      <c r="G504" s="8" t="s">
        <v>153</v>
      </c>
      <c r="H504" s="9">
        <v>696.3</v>
      </c>
      <c r="I504" s="9"/>
      <c r="J504" s="9"/>
      <c r="K504" s="9">
        <f t="shared" si="27"/>
        <v>0</v>
      </c>
    </row>
    <row r="505" spans="1:11" ht="12">
      <c r="A505" s="7" t="s">
        <v>1083</v>
      </c>
      <c r="B505" s="16" t="s">
        <v>154</v>
      </c>
      <c r="C505" s="8" t="s">
        <v>144</v>
      </c>
      <c r="D505" s="8" t="s">
        <v>413</v>
      </c>
      <c r="E505" s="8" t="s">
        <v>413</v>
      </c>
      <c r="F505" s="8" t="s">
        <v>151</v>
      </c>
      <c r="G505" s="8" t="s">
        <v>155</v>
      </c>
      <c r="H505" s="9">
        <v>315.1</v>
      </c>
      <c r="I505" s="9"/>
      <c r="J505" s="9"/>
      <c r="K505" s="9">
        <f t="shared" si="27"/>
        <v>0</v>
      </c>
    </row>
    <row r="506" spans="1:11" ht="24">
      <c r="A506" s="7" t="s">
        <v>1084</v>
      </c>
      <c r="B506" s="16" t="s">
        <v>18</v>
      </c>
      <c r="C506" s="8" t="s">
        <v>144</v>
      </c>
      <c r="D506" s="8" t="s">
        <v>413</v>
      </c>
      <c r="E506" s="8" t="s">
        <v>413</v>
      </c>
      <c r="F506" s="8" t="s">
        <v>151</v>
      </c>
      <c r="G506" s="8" t="s">
        <v>19</v>
      </c>
      <c r="H506" s="9"/>
      <c r="I506" s="9">
        <v>1876.3</v>
      </c>
      <c r="J506" s="9">
        <v>1859.3</v>
      </c>
      <c r="K506" s="9">
        <f t="shared" si="27"/>
        <v>99.0939615200128</v>
      </c>
    </row>
    <row r="507" spans="1:11" ht="60">
      <c r="A507" s="7" t="s">
        <v>1085</v>
      </c>
      <c r="B507" s="16" t="s">
        <v>398</v>
      </c>
      <c r="C507" s="8" t="s">
        <v>144</v>
      </c>
      <c r="D507" s="8" t="s">
        <v>413</v>
      </c>
      <c r="E507" s="8" t="s">
        <v>413</v>
      </c>
      <c r="F507" s="8" t="s">
        <v>201</v>
      </c>
      <c r="G507" s="8" t="s">
        <v>14</v>
      </c>
      <c r="H507" s="9">
        <f>+H508</f>
        <v>0</v>
      </c>
      <c r="I507" s="9">
        <f>+I508</f>
        <v>0.1</v>
      </c>
      <c r="J507" s="9">
        <f>+J508</f>
        <v>0</v>
      </c>
      <c r="K507" s="9">
        <f t="shared" si="27"/>
        <v>0</v>
      </c>
    </row>
    <row r="508" spans="1:11" ht="12">
      <c r="A508" s="7" t="s">
        <v>1086</v>
      </c>
      <c r="B508" s="16" t="s">
        <v>49</v>
      </c>
      <c r="C508" s="8" t="s">
        <v>144</v>
      </c>
      <c r="D508" s="8" t="s">
        <v>413</v>
      </c>
      <c r="E508" s="8" t="s">
        <v>413</v>
      </c>
      <c r="F508" s="8" t="s">
        <v>201</v>
      </c>
      <c r="G508" s="8" t="s">
        <v>50</v>
      </c>
      <c r="H508" s="9"/>
      <c r="I508" s="9">
        <v>0.1</v>
      </c>
      <c r="J508" s="9"/>
      <c r="K508" s="9">
        <f t="shared" si="27"/>
        <v>0</v>
      </c>
    </row>
    <row r="509" spans="1:11" ht="24">
      <c r="A509" s="7" t="s">
        <v>1087</v>
      </c>
      <c r="B509" s="16" t="s">
        <v>365</v>
      </c>
      <c r="C509" s="8" t="s">
        <v>144</v>
      </c>
      <c r="D509" s="8" t="s">
        <v>413</v>
      </c>
      <c r="E509" s="8" t="s">
        <v>413</v>
      </c>
      <c r="F509" s="8" t="s">
        <v>364</v>
      </c>
      <c r="G509" s="8" t="s">
        <v>14</v>
      </c>
      <c r="H509" s="9">
        <f>+H510</f>
        <v>52</v>
      </c>
      <c r="I509" s="9">
        <f>+I510</f>
        <v>52</v>
      </c>
      <c r="J509" s="9">
        <f>+J510</f>
        <v>52</v>
      </c>
      <c r="K509" s="9">
        <f t="shared" si="27"/>
        <v>100</v>
      </c>
    </row>
    <row r="510" spans="1:11" ht="24">
      <c r="A510" s="7" t="s">
        <v>1088</v>
      </c>
      <c r="B510" s="16" t="s">
        <v>152</v>
      </c>
      <c r="C510" s="8" t="s">
        <v>144</v>
      </c>
      <c r="D510" s="8" t="s">
        <v>413</v>
      </c>
      <c r="E510" s="8" t="s">
        <v>413</v>
      </c>
      <c r="F510" s="8" t="s">
        <v>364</v>
      </c>
      <c r="G510" s="8" t="s">
        <v>153</v>
      </c>
      <c r="H510" s="9">
        <v>52</v>
      </c>
      <c r="I510" s="9">
        <v>52</v>
      </c>
      <c r="J510" s="9">
        <v>52</v>
      </c>
      <c r="K510" s="9">
        <f t="shared" si="27"/>
        <v>100</v>
      </c>
    </row>
    <row r="511" spans="1:11" ht="60">
      <c r="A511" s="7" t="s">
        <v>1089</v>
      </c>
      <c r="B511" s="16" t="s">
        <v>550</v>
      </c>
      <c r="C511" s="8" t="s">
        <v>144</v>
      </c>
      <c r="D511" s="8" t="s">
        <v>413</v>
      </c>
      <c r="E511" s="8" t="s">
        <v>413</v>
      </c>
      <c r="F511" s="8" t="s">
        <v>551</v>
      </c>
      <c r="G511" s="8" t="s">
        <v>14</v>
      </c>
      <c r="H511" s="9">
        <f>+H512</f>
        <v>0</v>
      </c>
      <c r="I511" s="9">
        <f>+I512</f>
        <v>8.6</v>
      </c>
      <c r="J511" s="9">
        <f>+J512</f>
        <v>8.6</v>
      </c>
      <c r="K511" s="9">
        <f t="shared" si="27"/>
        <v>100</v>
      </c>
    </row>
    <row r="512" spans="1:11" ht="12">
      <c r="A512" s="7" t="s">
        <v>19</v>
      </c>
      <c r="B512" s="16" t="s">
        <v>49</v>
      </c>
      <c r="C512" s="8" t="s">
        <v>144</v>
      </c>
      <c r="D512" s="8" t="s">
        <v>413</v>
      </c>
      <c r="E512" s="8" t="s">
        <v>413</v>
      </c>
      <c r="F512" s="8" t="s">
        <v>551</v>
      </c>
      <c r="G512" s="8" t="s">
        <v>50</v>
      </c>
      <c r="H512" s="9"/>
      <c r="I512" s="9">
        <v>8.6</v>
      </c>
      <c r="J512" s="9">
        <v>8.6</v>
      </c>
      <c r="K512" s="9">
        <f t="shared" si="27"/>
        <v>100</v>
      </c>
    </row>
    <row r="513" spans="1:11" ht="36">
      <c r="A513" s="7" t="s">
        <v>1090</v>
      </c>
      <c r="B513" s="16" t="s">
        <v>552</v>
      </c>
      <c r="C513" s="8" t="s">
        <v>144</v>
      </c>
      <c r="D513" s="8" t="s">
        <v>413</v>
      </c>
      <c r="E513" s="8" t="s">
        <v>413</v>
      </c>
      <c r="F513" s="8" t="s">
        <v>553</v>
      </c>
      <c r="G513" s="8" t="s">
        <v>14</v>
      </c>
      <c r="H513" s="9">
        <f>+H514</f>
        <v>0</v>
      </c>
      <c r="I513" s="9">
        <f>+I514</f>
        <v>0.4</v>
      </c>
      <c r="J513" s="9">
        <f>+J514</f>
        <v>0.4</v>
      </c>
      <c r="K513" s="9">
        <f t="shared" si="27"/>
        <v>100</v>
      </c>
    </row>
    <row r="514" spans="1:11" ht="12">
      <c r="A514" s="7" t="s">
        <v>1091</v>
      </c>
      <c r="B514" s="16" t="s">
        <v>49</v>
      </c>
      <c r="C514" s="8" t="s">
        <v>144</v>
      </c>
      <c r="D514" s="8" t="s">
        <v>413</v>
      </c>
      <c r="E514" s="8" t="s">
        <v>413</v>
      </c>
      <c r="F514" s="8" t="s">
        <v>553</v>
      </c>
      <c r="G514" s="8" t="s">
        <v>50</v>
      </c>
      <c r="H514" s="9"/>
      <c r="I514" s="9">
        <v>0.4</v>
      </c>
      <c r="J514" s="9">
        <v>0.4</v>
      </c>
      <c r="K514" s="9">
        <f t="shared" si="27"/>
        <v>100</v>
      </c>
    </row>
    <row r="515" spans="1:11" ht="24">
      <c r="A515" s="7" t="s">
        <v>1092</v>
      </c>
      <c r="B515" s="16" t="s">
        <v>554</v>
      </c>
      <c r="C515" s="8" t="s">
        <v>144</v>
      </c>
      <c r="D515" s="8" t="s">
        <v>413</v>
      </c>
      <c r="E515" s="8" t="s">
        <v>413</v>
      </c>
      <c r="F515" s="8" t="s">
        <v>555</v>
      </c>
      <c r="G515" s="8" t="s">
        <v>14</v>
      </c>
      <c r="H515" s="9">
        <f>+H516</f>
        <v>0</v>
      </c>
      <c r="I515" s="9">
        <f>+I516</f>
        <v>1</v>
      </c>
      <c r="J515" s="9">
        <f>+J516</f>
        <v>1</v>
      </c>
      <c r="K515" s="9">
        <f t="shared" si="27"/>
        <v>100</v>
      </c>
    </row>
    <row r="516" spans="1:11" ht="12">
      <c r="A516" s="7" t="s">
        <v>1093</v>
      </c>
      <c r="B516" s="16" t="s">
        <v>49</v>
      </c>
      <c r="C516" s="8" t="s">
        <v>144</v>
      </c>
      <c r="D516" s="8" t="s">
        <v>413</v>
      </c>
      <c r="E516" s="8" t="s">
        <v>413</v>
      </c>
      <c r="F516" s="8" t="s">
        <v>555</v>
      </c>
      <c r="G516" s="8" t="s">
        <v>50</v>
      </c>
      <c r="H516" s="9"/>
      <c r="I516" s="9">
        <v>1</v>
      </c>
      <c r="J516" s="9">
        <v>1</v>
      </c>
      <c r="K516" s="9">
        <f t="shared" si="27"/>
        <v>100</v>
      </c>
    </row>
    <row r="517" spans="1:11" ht="12">
      <c r="A517" s="7" t="s">
        <v>1094</v>
      </c>
      <c r="B517" s="16" t="s">
        <v>95</v>
      </c>
      <c r="C517" s="8" t="s">
        <v>144</v>
      </c>
      <c r="D517" s="8" t="s">
        <v>413</v>
      </c>
      <c r="E517" s="8" t="s">
        <v>401</v>
      </c>
      <c r="F517" s="8" t="s">
        <v>14</v>
      </c>
      <c r="G517" s="8" t="s">
        <v>14</v>
      </c>
      <c r="H517" s="9">
        <f aca="true" t="shared" si="28" ref="H517:J518">+H518</f>
        <v>695</v>
      </c>
      <c r="I517" s="9">
        <f t="shared" si="28"/>
        <v>695</v>
      </c>
      <c r="J517" s="9">
        <f t="shared" si="28"/>
        <v>690</v>
      </c>
      <c r="K517" s="9">
        <f t="shared" si="27"/>
        <v>99.28057553956835</v>
      </c>
    </row>
    <row r="518" spans="1:11" ht="24">
      <c r="A518" s="7" t="s">
        <v>1095</v>
      </c>
      <c r="B518" s="16" t="s">
        <v>96</v>
      </c>
      <c r="C518" s="8" t="s">
        <v>144</v>
      </c>
      <c r="D518" s="8" t="s">
        <v>413</v>
      </c>
      <c r="E518" s="8" t="s">
        <v>401</v>
      </c>
      <c r="F518" s="8" t="s">
        <v>97</v>
      </c>
      <c r="G518" s="8" t="s">
        <v>14</v>
      </c>
      <c r="H518" s="9">
        <f t="shared" si="28"/>
        <v>695</v>
      </c>
      <c r="I518" s="9">
        <f t="shared" si="28"/>
        <v>695</v>
      </c>
      <c r="J518" s="9">
        <f t="shared" si="28"/>
        <v>690</v>
      </c>
      <c r="K518" s="9">
        <f t="shared" si="27"/>
        <v>99.28057553956835</v>
      </c>
    </row>
    <row r="519" spans="1:11" ht="24">
      <c r="A519" s="7" t="s">
        <v>1096</v>
      </c>
      <c r="B519" s="16" t="s">
        <v>80</v>
      </c>
      <c r="C519" s="8" t="s">
        <v>144</v>
      </c>
      <c r="D519" s="8" t="s">
        <v>413</v>
      </c>
      <c r="E519" s="8" t="s">
        <v>401</v>
      </c>
      <c r="F519" s="8" t="s">
        <v>97</v>
      </c>
      <c r="G519" s="8" t="s">
        <v>81</v>
      </c>
      <c r="H519" s="9">
        <v>695</v>
      </c>
      <c r="I519" s="9">
        <v>695</v>
      </c>
      <c r="J519" s="9">
        <v>690</v>
      </c>
      <c r="K519" s="9">
        <f t="shared" si="27"/>
        <v>99.28057553956835</v>
      </c>
    </row>
    <row r="520" spans="1:11" ht="12">
      <c r="A520" s="7" t="s">
        <v>1097</v>
      </c>
      <c r="B520" s="16" t="s">
        <v>556</v>
      </c>
      <c r="C520" s="8" t="s">
        <v>144</v>
      </c>
      <c r="D520" s="8" t="s">
        <v>384</v>
      </c>
      <c r="E520" s="8" t="s">
        <v>14</v>
      </c>
      <c r="F520" s="8" t="s">
        <v>14</v>
      </c>
      <c r="G520" s="8" t="s">
        <v>14</v>
      </c>
      <c r="H520" s="9">
        <f>+H521+H538</f>
        <v>23918.9</v>
      </c>
      <c r="I520" s="9">
        <f>+I521+I538</f>
        <v>28406.6</v>
      </c>
      <c r="J520" s="9">
        <f>+J521+J538</f>
        <v>27793.9</v>
      </c>
      <c r="K520" s="9">
        <f t="shared" si="27"/>
        <v>97.84310688361157</v>
      </c>
    </row>
    <row r="521" spans="1:11" ht="12">
      <c r="A521" s="7" t="s">
        <v>1098</v>
      </c>
      <c r="B521" s="16" t="s">
        <v>557</v>
      </c>
      <c r="C521" s="8" t="s">
        <v>144</v>
      </c>
      <c r="D521" s="8" t="s">
        <v>384</v>
      </c>
      <c r="E521" s="8" t="s">
        <v>386</v>
      </c>
      <c r="F521" s="8" t="s">
        <v>14</v>
      </c>
      <c r="G521" s="8" t="s">
        <v>14</v>
      </c>
      <c r="H521" s="9">
        <f>+H522+H524+H526+H528+H530+H532+H534+H536</f>
        <v>0</v>
      </c>
      <c r="I521" s="9">
        <f>+I522+I524+I526+I528+I530+I532+I534+I536</f>
        <v>27828.1</v>
      </c>
      <c r="J521" s="9">
        <f>+J522+J524+J526+J528+J530+J532+J534+J536</f>
        <v>27215.4</v>
      </c>
      <c r="K521" s="9">
        <f t="shared" si="27"/>
        <v>97.7982686565019</v>
      </c>
    </row>
    <row r="522" spans="1:11" ht="24">
      <c r="A522" s="7" t="s">
        <v>1099</v>
      </c>
      <c r="B522" s="16" t="s">
        <v>47</v>
      </c>
      <c r="C522" s="8" t="s">
        <v>144</v>
      </c>
      <c r="D522" s="8" t="s">
        <v>384</v>
      </c>
      <c r="E522" s="8" t="s">
        <v>386</v>
      </c>
      <c r="F522" s="8" t="s">
        <v>157</v>
      </c>
      <c r="G522" s="8" t="s">
        <v>14</v>
      </c>
      <c r="H522" s="9">
        <f>+H523</f>
        <v>0</v>
      </c>
      <c r="I522" s="9">
        <f>+I523</f>
        <v>24424.1</v>
      </c>
      <c r="J522" s="9">
        <f>+J523</f>
        <v>24311.4</v>
      </c>
      <c r="K522" s="9">
        <f t="shared" si="27"/>
        <v>99.53857051027471</v>
      </c>
    </row>
    <row r="523" spans="1:11" ht="12">
      <c r="A523" s="7" t="s">
        <v>1100</v>
      </c>
      <c r="B523" s="16" t="s">
        <v>49</v>
      </c>
      <c r="C523" s="8" t="s">
        <v>144</v>
      </c>
      <c r="D523" s="8" t="s">
        <v>384</v>
      </c>
      <c r="E523" s="8" t="s">
        <v>386</v>
      </c>
      <c r="F523" s="8" t="s">
        <v>157</v>
      </c>
      <c r="G523" s="8" t="s">
        <v>50</v>
      </c>
      <c r="H523" s="9"/>
      <c r="I523" s="9">
        <v>24424.1</v>
      </c>
      <c r="J523" s="9">
        <v>24311.4</v>
      </c>
      <c r="K523" s="9">
        <f t="shared" si="27"/>
        <v>99.53857051027471</v>
      </c>
    </row>
    <row r="524" spans="1:11" ht="48">
      <c r="A524" s="7" t="s">
        <v>1101</v>
      </c>
      <c r="B524" s="16" t="s">
        <v>396</v>
      </c>
      <c r="C524" s="8" t="s">
        <v>144</v>
      </c>
      <c r="D524" s="8" t="s">
        <v>384</v>
      </c>
      <c r="E524" s="8" t="s">
        <v>386</v>
      </c>
      <c r="F524" s="8" t="s">
        <v>397</v>
      </c>
      <c r="G524" s="8" t="s">
        <v>14</v>
      </c>
      <c r="H524" s="9">
        <f>+H525</f>
        <v>0</v>
      </c>
      <c r="I524" s="9">
        <f>+I525</f>
        <v>500</v>
      </c>
      <c r="J524" s="9">
        <f>+J525</f>
        <v>0</v>
      </c>
      <c r="K524" s="9">
        <f t="shared" si="27"/>
        <v>0</v>
      </c>
    </row>
    <row r="525" spans="1:11" ht="12">
      <c r="A525" s="7" t="s">
        <v>1102</v>
      </c>
      <c r="B525" s="16" t="s">
        <v>49</v>
      </c>
      <c r="C525" s="8" t="s">
        <v>144</v>
      </c>
      <c r="D525" s="8" t="s">
        <v>384</v>
      </c>
      <c r="E525" s="8" t="s">
        <v>386</v>
      </c>
      <c r="F525" s="8" t="s">
        <v>397</v>
      </c>
      <c r="G525" s="8" t="s">
        <v>50</v>
      </c>
      <c r="H525" s="9"/>
      <c r="I525" s="9">
        <v>500</v>
      </c>
      <c r="J525" s="9"/>
      <c r="K525" s="9">
        <f t="shared" si="27"/>
        <v>0</v>
      </c>
    </row>
    <row r="526" spans="1:11" ht="36">
      <c r="A526" s="7" t="s">
        <v>1103</v>
      </c>
      <c r="B526" s="16" t="s">
        <v>558</v>
      </c>
      <c r="C526" s="8" t="s">
        <v>144</v>
      </c>
      <c r="D526" s="8" t="s">
        <v>384</v>
      </c>
      <c r="E526" s="8" t="s">
        <v>386</v>
      </c>
      <c r="F526" s="8" t="s">
        <v>559</v>
      </c>
      <c r="G526" s="8" t="s">
        <v>14</v>
      </c>
      <c r="H526" s="9">
        <f>+H527</f>
        <v>0</v>
      </c>
      <c r="I526" s="9">
        <f>+I527</f>
        <v>500</v>
      </c>
      <c r="J526" s="9">
        <f>+J527</f>
        <v>500</v>
      </c>
      <c r="K526" s="9">
        <f aca="true" t="shared" si="29" ref="K526:K589">IF(I526=0,0,J526/I526)*100</f>
        <v>100</v>
      </c>
    </row>
    <row r="527" spans="1:11" ht="12">
      <c r="A527" s="7" t="s">
        <v>1104</v>
      </c>
      <c r="B527" s="16" t="s">
        <v>49</v>
      </c>
      <c r="C527" s="8" t="s">
        <v>144</v>
      </c>
      <c r="D527" s="8" t="s">
        <v>384</v>
      </c>
      <c r="E527" s="8" t="s">
        <v>386</v>
      </c>
      <c r="F527" s="8" t="s">
        <v>559</v>
      </c>
      <c r="G527" s="8" t="s">
        <v>50</v>
      </c>
      <c r="H527" s="9"/>
      <c r="I527" s="9">
        <v>500</v>
      </c>
      <c r="J527" s="9">
        <v>500</v>
      </c>
      <c r="K527" s="9">
        <f t="shared" si="29"/>
        <v>100</v>
      </c>
    </row>
    <row r="528" spans="1:11" ht="84">
      <c r="A528" s="7" t="s">
        <v>1105</v>
      </c>
      <c r="B528" s="16" t="s">
        <v>560</v>
      </c>
      <c r="C528" s="8" t="s">
        <v>144</v>
      </c>
      <c r="D528" s="8" t="s">
        <v>384</v>
      </c>
      <c r="E528" s="8" t="s">
        <v>386</v>
      </c>
      <c r="F528" s="8" t="s">
        <v>561</v>
      </c>
      <c r="G528" s="8" t="s">
        <v>14</v>
      </c>
      <c r="H528" s="9">
        <f>+H529</f>
        <v>0</v>
      </c>
      <c r="I528" s="9">
        <f>+I529</f>
        <v>200</v>
      </c>
      <c r="J528" s="9">
        <f>+J529</f>
        <v>200</v>
      </c>
      <c r="K528" s="9">
        <f t="shared" si="29"/>
        <v>100</v>
      </c>
    </row>
    <row r="529" spans="1:11" ht="12">
      <c r="A529" s="7" t="s">
        <v>1106</v>
      </c>
      <c r="B529" s="16" t="s">
        <v>49</v>
      </c>
      <c r="C529" s="8" t="s">
        <v>144</v>
      </c>
      <c r="D529" s="8" t="s">
        <v>384</v>
      </c>
      <c r="E529" s="8" t="s">
        <v>386</v>
      </c>
      <c r="F529" s="8" t="s">
        <v>561</v>
      </c>
      <c r="G529" s="8" t="s">
        <v>50</v>
      </c>
      <c r="H529" s="9"/>
      <c r="I529" s="9">
        <v>200</v>
      </c>
      <c r="J529" s="9">
        <v>200</v>
      </c>
      <c r="K529" s="9">
        <f t="shared" si="29"/>
        <v>100</v>
      </c>
    </row>
    <row r="530" spans="1:11" ht="24">
      <c r="A530" s="7" t="s">
        <v>1107</v>
      </c>
      <c r="B530" s="16" t="s">
        <v>158</v>
      </c>
      <c r="C530" s="8" t="s">
        <v>144</v>
      </c>
      <c r="D530" s="8" t="s">
        <v>384</v>
      </c>
      <c r="E530" s="8" t="s">
        <v>386</v>
      </c>
      <c r="F530" s="8" t="s">
        <v>159</v>
      </c>
      <c r="G530" s="8" t="s">
        <v>14</v>
      </c>
      <c r="H530" s="9">
        <f>+H531</f>
        <v>0</v>
      </c>
      <c r="I530" s="9">
        <f>+I531</f>
        <v>134</v>
      </c>
      <c r="J530" s="9">
        <f>+J531</f>
        <v>134</v>
      </c>
      <c r="K530" s="9">
        <f t="shared" si="29"/>
        <v>100</v>
      </c>
    </row>
    <row r="531" spans="1:11" ht="24">
      <c r="A531" s="7" t="s">
        <v>1108</v>
      </c>
      <c r="B531" s="16" t="s">
        <v>18</v>
      </c>
      <c r="C531" s="8" t="s">
        <v>144</v>
      </c>
      <c r="D531" s="8" t="s">
        <v>384</v>
      </c>
      <c r="E531" s="8" t="s">
        <v>386</v>
      </c>
      <c r="F531" s="8" t="s">
        <v>159</v>
      </c>
      <c r="G531" s="8" t="s">
        <v>19</v>
      </c>
      <c r="H531" s="9"/>
      <c r="I531" s="9">
        <v>134</v>
      </c>
      <c r="J531" s="9">
        <v>134</v>
      </c>
      <c r="K531" s="9">
        <f t="shared" si="29"/>
        <v>100</v>
      </c>
    </row>
    <row r="532" spans="1:11" ht="48">
      <c r="A532" s="7" t="s">
        <v>1109</v>
      </c>
      <c r="B532" s="16" t="s">
        <v>562</v>
      </c>
      <c r="C532" s="8" t="s">
        <v>144</v>
      </c>
      <c r="D532" s="8" t="s">
        <v>384</v>
      </c>
      <c r="E532" s="8" t="s">
        <v>386</v>
      </c>
      <c r="F532" s="8" t="s">
        <v>563</v>
      </c>
      <c r="G532" s="8" t="s">
        <v>14</v>
      </c>
      <c r="H532" s="9">
        <f>+H533</f>
        <v>0</v>
      </c>
      <c r="I532" s="9">
        <f>+I533</f>
        <v>50</v>
      </c>
      <c r="J532" s="9">
        <f>+J533</f>
        <v>50</v>
      </c>
      <c r="K532" s="9">
        <f t="shared" si="29"/>
        <v>100</v>
      </c>
    </row>
    <row r="533" spans="1:11" ht="12">
      <c r="A533" s="7" t="s">
        <v>1110</v>
      </c>
      <c r="B533" s="16" t="s">
        <v>49</v>
      </c>
      <c r="C533" s="8" t="s">
        <v>144</v>
      </c>
      <c r="D533" s="8" t="s">
        <v>384</v>
      </c>
      <c r="E533" s="8" t="s">
        <v>386</v>
      </c>
      <c r="F533" s="8" t="s">
        <v>563</v>
      </c>
      <c r="G533" s="8" t="s">
        <v>50</v>
      </c>
      <c r="H533" s="9"/>
      <c r="I533" s="9">
        <v>50</v>
      </c>
      <c r="J533" s="9">
        <v>50</v>
      </c>
      <c r="K533" s="9">
        <f t="shared" si="29"/>
        <v>100</v>
      </c>
    </row>
    <row r="534" spans="1:11" ht="96">
      <c r="A534" s="7" t="s">
        <v>1111</v>
      </c>
      <c r="B534" s="17" t="s">
        <v>564</v>
      </c>
      <c r="C534" s="8" t="s">
        <v>144</v>
      </c>
      <c r="D534" s="8" t="s">
        <v>384</v>
      </c>
      <c r="E534" s="8" t="s">
        <v>386</v>
      </c>
      <c r="F534" s="8" t="s">
        <v>565</v>
      </c>
      <c r="G534" s="8" t="s">
        <v>14</v>
      </c>
      <c r="H534" s="9">
        <f>+H535</f>
        <v>0</v>
      </c>
      <c r="I534" s="9">
        <f>+I535</f>
        <v>20</v>
      </c>
      <c r="J534" s="9">
        <f>+J535</f>
        <v>20</v>
      </c>
      <c r="K534" s="9">
        <f t="shared" si="29"/>
        <v>100</v>
      </c>
    </row>
    <row r="535" spans="1:11" ht="12">
      <c r="A535" s="7" t="s">
        <v>1112</v>
      </c>
      <c r="B535" s="16" t="s">
        <v>49</v>
      </c>
      <c r="C535" s="8" t="s">
        <v>144</v>
      </c>
      <c r="D535" s="8" t="s">
        <v>384</v>
      </c>
      <c r="E535" s="8" t="s">
        <v>386</v>
      </c>
      <c r="F535" s="8" t="s">
        <v>565</v>
      </c>
      <c r="G535" s="8" t="s">
        <v>50</v>
      </c>
      <c r="H535" s="9"/>
      <c r="I535" s="9">
        <v>20</v>
      </c>
      <c r="J535" s="9">
        <v>20</v>
      </c>
      <c r="K535" s="9">
        <f t="shared" si="29"/>
        <v>100</v>
      </c>
    </row>
    <row r="536" spans="1:11" ht="48">
      <c r="A536" s="7" t="s">
        <v>1113</v>
      </c>
      <c r="B536" s="16" t="s">
        <v>566</v>
      </c>
      <c r="C536" s="8" t="s">
        <v>144</v>
      </c>
      <c r="D536" s="8" t="s">
        <v>384</v>
      </c>
      <c r="E536" s="8" t="s">
        <v>386</v>
      </c>
      <c r="F536" s="8" t="s">
        <v>567</v>
      </c>
      <c r="G536" s="8" t="s">
        <v>14</v>
      </c>
      <c r="H536" s="9">
        <f>+H537</f>
        <v>0</v>
      </c>
      <c r="I536" s="9">
        <f>+I537</f>
        <v>2000</v>
      </c>
      <c r="J536" s="9">
        <f>+J537</f>
        <v>2000</v>
      </c>
      <c r="K536" s="9">
        <f t="shared" si="29"/>
        <v>100</v>
      </c>
    </row>
    <row r="537" spans="1:11" ht="12">
      <c r="A537" s="7" t="s">
        <v>1114</v>
      </c>
      <c r="B537" s="16" t="s">
        <v>49</v>
      </c>
      <c r="C537" s="8" t="s">
        <v>144</v>
      </c>
      <c r="D537" s="8" t="s">
        <v>384</v>
      </c>
      <c r="E537" s="8" t="s">
        <v>386</v>
      </c>
      <c r="F537" s="8" t="s">
        <v>567</v>
      </c>
      <c r="G537" s="8" t="s">
        <v>50</v>
      </c>
      <c r="H537" s="9"/>
      <c r="I537" s="9">
        <v>2000</v>
      </c>
      <c r="J537" s="9">
        <v>2000</v>
      </c>
      <c r="K537" s="9">
        <f t="shared" si="29"/>
        <v>100</v>
      </c>
    </row>
    <row r="538" spans="1:11" ht="24">
      <c r="A538" s="7" t="s">
        <v>1115</v>
      </c>
      <c r="B538" s="16" t="s">
        <v>156</v>
      </c>
      <c r="C538" s="8" t="s">
        <v>144</v>
      </c>
      <c r="D538" s="8" t="s">
        <v>384</v>
      </c>
      <c r="E538" s="8" t="s">
        <v>390</v>
      </c>
      <c r="F538" s="8" t="s">
        <v>14</v>
      </c>
      <c r="G538" s="8" t="s">
        <v>14</v>
      </c>
      <c r="H538" s="9">
        <f>+H539+H543+H541</f>
        <v>23918.9</v>
      </c>
      <c r="I538" s="9">
        <f>+I539+I543</f>
        <v>578.5</v>
      </c>
      <c r="J538" s="9">
        <f>+J539+J543</f>
        <v>578.5</v>
      </c>
      <c r="K538" s="9">
        <f t="shared" si="29"/>
        <v>100</v>
      </c>
    </row>
    <row r="539" spans="1:11" ht="24">
      <c r="A539" s="7" t="s">
        <v>1116</v>
      </c>
      <c r="B539" s="16" t="s">
        <v>47</v>
      </c>
      <c r="C539" s="8" t="s">
        <v>144</v>
      </c>
      <c r="D539" s="8" t="s">
        <v>384</v>
      </c>
      <c r="E539" s="8" t="s">
        <v>390</v>
      </c>
      <c r="F539" s="8" t="s">
        <v>157</v>
      </c>
      <c r="G539" s="8" t="s">
        <v>14</v>
      </c>
      <c r="H539" s="9">
        <f>+H540</f>
        <v>23418.9</v>
      </c>
      <c r="I539" s="9">
        <f>+I540</f>
        <v>412.5</v>
      </c>
      <c r="J539" s="9">
        <f>+J540</f>
        <v>412.5</v>
      </c>
      <c r="K539" s="9">
        <f t="shared" si="29"/>
        <v>100</v>
      </c>
    </row>
    <row r="540" spans="1:11" ht="12">
      <c r="A540" s="7" t="s">
        <v>1117</v>
      </c>
      <c r="B540" s="16" t="s">
        <v>49</v>
      </c>
      <c r="C540" s="8" t="s">
        <v>144</v>
      </c>
      <c r="D540" s="8" t="s">
        <v>384</v>
      </c>
      <c r="E540" s="8" t="s">
        <v>390</v>
      </c>
      <c r="F540" s="8" t="s">
        <v>157</v>
      </c>
      <c r="G540" s="8" t="s">
        <v>50</v>
      </c>
      <c r="H540" s="9">
        <v>23418.9</v>
      </c>
      <c r="I540" s="9">
        <v>412.5</v>
      </c>
      <c r="J540" s="9">
        <v>412.5</v>
      </c>
      <c r="K540" s="9">
        <f t="shared" si="29"/>
        <v>100</v>
      </c>
    </row>
    <row r="541" spans="1:11" ht="24">
      <c r="A541" s="7" t="s">
        <v>1118</v>
      </c>
      <c r="B541" s="16" t="s">
        <v>549</v>
      </c>
      <c r="C541" s="8" t="s">
        <v>144</v>
      </c>
      <c r="D541" s="8" t="s">
        <v>384</v>
      </c>
      <c r="E541" s="8" t="s">
        <v>390</v>
      </c>
      <c r="F541" s="8" t="s">
        <v>151</v>
      </c>
      <c r="G541" s="8" t="s">
        <v>14</v>
      </c>
      <c r="H541" s="9">
        <f>+H542</f>
        <v>200</v>
      </c>
      <c r="I541" s="9">
        <f>+I542</f>
        <v>0</v>
      </c>
      <c r="J541" s="9">
        <f>+J542</f>
        <v>0</v>
      </c>
      <c r="K541" s="9">
        <f t="shared" si="29"/>
        <v>0</v>
      </c>
    </row>
    <row r="542" spans="1:11" ht="24">
      <c r="A542" s="7" t="s">
        <v>1119</v>
      </c>
      <c r="B542" s="16" t="s">
        <v>152</v>
      </c>
      <c r="C542" s="8" t="s">
        <v>144</v>
      </c>
      <c r="D542" s="8" t="s">
        <v>384</v>
      </c>
      <c r="E542" s="8" t="s">
        <v>390</v>
      </c>
      <c r="F542" s="8" t="s">
        <v>151</v>
      </c>
      <c r="G542" s="8" t="s">
        <v>153</v>
      </c>
      <c r="H542" s="9">
        <v>200</v>
      </c>
      <c r="I542" s="9"/>
      <c r="J542" s="9"/>
      <c r="K542" s="9">
        <f t="shared" si="29"/>
        <v>0</v>
      </c>
    </row>
    <row r="543" spans="1:11" ht="24">
      <c r="A543" s="7" t="s">
        <v>1120</v>
      </c>
      <c r="B543" s="16" t="s">
        <v>158</v>
      </c>
      <c r="C543" s="8" t="s">
        <v>144</v>
      </c>
      <c r="D543" s="8" t="s">
        <v>384</v>
      </c>
      <c r="E543" s="8" t="s">
        <v>390</v>
      </c>
      <c r="F543" s="8" t="s">
        <v>159</v>
      </c>
      <c r="G543" s="8" t="s">
        <v>14</v>
      </c>
      <c r="H543" s="9">
        <f>+H544</f>
        <v>300</v>
      </c>
      <c r="I543" s="9">
        <f>+I544</f>
        <v>166</v>
      </c>
      <c r="J543" s="9">
        <f>+J544</f>
        <v>166</v>
      </c>
      <c r="K543" s="9">
        <f t="shared" si="29"/>
        <v>100</v>
      </c>
    </row>
    <row r="544" spans="1:11" ht="24">
      <c r="A544" s="7" t="s">
        <v>1121</v>
      </c>
      <c r="B544" s="16" t="s">
        <v>18</v>
      </c>
      <c r="C544" s="8" t="s">
        <v>144</v>
      </c>
      <c r="D544" s="8" t="s">
        <v>384</v>
      </c>
      <c r="E544" s="8" t="s">
        <v>390</v>
      </c>
      <c r="F544" s="8" t="s">
        <v>159</v>
      </c>
      <c r="G544" s="8" t="s">
        <v>19</v>
      </c>
      <c r="H544" s="9">
        <v>300</v>
      </c>
      <c r="I544" s="9">
        <v>166</v>
      </c>
      <c r="J544" s="9">
        <v>166</v>
      </c>
      <c r="K544" s="9">
        <f t="shared" si="29"/>
        <v>100</v>
      </c>
    </row>
    <row r="545" spans="1:11" ht="24">
      <c r="A545" s="7" t="s">
        <v>1122</v>
      </c>
      <c r="B545" s="16" t="s">
        <v>160</v>
      </c>
      <c r="C545" s="8" t="s">
        <v>161</v>
      </c>
      <c r="D545" s="8" t="s">
        <v>14</v>
      </c>
      <c r="E545" s="8" t="s">
        <v>14</v>
      </c>
      <c r="F545" s="8" t="s">
        <v>14</v>
      </c>
      <c r="G545" s="8" t="s">
        <v>14</v>
      </c>
      <c r="H545" s="9">
        <f>+H546+H566+H557+H561</f>
        <v>13728.6</v>
      </c>
      <c r="I545" s="9">
        <f>+I546+I566+I557+I561</f>
        <v>8829.5</v>
      </c>
      <c r="J545" s="9">
        <f>+J546+J566+J557+J561</f>
        <v>8771.199999999999</v>
      </c>
      <c r="K545" s="9">
        <f t="shared" si="29"/>
        <v>99.33971346055834</v>
      </c>
    </row>
    <row r="546" spans="1:11" ht="12">
      <c r="A546" s="7" t="s">
        <v>1123</v>
      </c>
      <c r="B546" s="16" t="s">
        <v>385</v>
      </c>
      <c r="C546" s="8" t="s">
        <v>161</v>
      </c>
      <c r="D546" s="8" t="s">
        <v>386</v>
      </c>
      <c r="E546" s="8" t="s">
        <v>14</v>
      </c>
      <c r="F546" s="8" t="s">
        <v>14</v>
      </c>
      <c r="G546" s="8" t="s">
        <v>14</v>
      </c>
      <c r="H546" s="9">
        <f>+H547+H552</f>
        <v>10406</v>
      </c>
      <c r="I546" s="9">
        <f>+I547+I552</f>
        <v>7923.4</v>
      </c>
      <c r="J546" s="9">
        <f>+J547+J552</f>
        <v>7865.099999999999</v>
      </c>
      <c r="K546" s="9">
        <f t="shared" si="29"/>
        <v>99.26420476058257</v>
      </c>
    </row>
    <row r="547" spans="1:11" ht="48">
      <c r="A547" s="7" t="s">
        <v>1124</v>
      </c>
      <c r="B547" s="16" t="s">
        <v>162</v>
      </c>
      <c r="C547" s="8" t="s">
        <v>161</v>
      </c>
      <c r="D547" s="8" t="s">
        <v>386</v>
      </c>
      <c r="E547" s="8" t="s">
        <v>492</v>
      </c>
      <c r="F547" s="8" t="s">
        <v>14</v>
      </c>
      <c r="G547" s="8" t="s">
        <v>14</v>
      </c>
      <c r="H547" s="9">
        <f>+H548+H550</f>
        <v>7663.9</v>
      </c>
      <c r="I547" s="9">
        <f>+I548+I550</f>
        <v>7868.7</v>
      </c>
      <c r="J547" s="9">
        <f>+J548+J550</f>
        <v>7815.4</v>
      </c>
      <c r="K547" s="9">
        <f t="shared" si="29"/>
        <v>99.32263270934207</v>
      </c>
    </row>
    <row r="548" spans="1:11" ht="12">
      <c r="A548" s="7" t="s">
        <v>1125</v>
      </c>
      <c r="B548" s="16" t="s">
        <v>21</v>
      </c>
      <c r="C548" s="8" t="s">
        <v>161</v>
      </c>
      <c r="D548" s="8" t="s">
        <v>386</v>
      </c>
      <c r="E548" s="8" t="s">
        <v>492</v>
      </c>
      <c r="F548" s="8" t="s">
        <v>22</v>
      </c>
      <c r="G548" s="8" t="s">
        <v>14</v>
      </c>
      <c r="H548" s="9">
        <f>+H549</f>
        <v>7663.9</v>
      </c>
      <c r="I548" s="9">
        <f>+I549</f>
        <v>7859.5</v>
      </c>
      <c r="J548" s="9">
        <f>+J549</f>
        <v>7806.2</v>
      </c>
      <c r="K548" s="9">
        <f t="shared" si="29"/>
        <v>99.32183981169285</v>
      </c>
    </row>
    <row r="549" spans="1:11" ht="24">
      <c r="A549" s="7" t="s">
        <v>1126</v>
      </c>
      <c r="B549" s="16" t="s">
        <v>18</v>
      </c>
      <c r="C549" s="8" t="s">
        <v>161</v>
      </c>
      <c r="D549" s="8" t="s">
        <v>386</v>
      </c>
      <c r="E549" s="8" t="s">
        <v>492</v>
      </c>
      <c r="F549" s="8" t="s">
        <v>22</v>
      </c>
      <c r="G549" s="8" t="s">
        <v>19</v>
      </c>
      <c r="H549" s="9">
        <v>7663.9</v>
      </c>
      <c r="I549" s="9">
        <v>7859.5</v>
      </c>
      <c r="J549" s="9">
        <v>7806.2</v>
      </c>
      <c r="K549" s="9">
        <f t="shared" si="29"/>
        <v>99.32183981169285</v>
      </c>
    </row>
    <row r="550" spans="1:11" ht="60">
      <c r="A550" s="7" t="s">
        <v>1127</v>
      </c>
      <c r="B550" s="16" t="s">
        <v>443</v>
      </c>
      <c r="C550" s="8" t="s">
        <v>161</v>
      </c>
      <c r="D550" s="8" t="s">
        <v>386</v>
      </c>
      <c r="E550" s="8" t="s">
        <v>492</v>
      </c>
      <c r="F550" s="8" t="s">
        <v>444</v>
      </c>
      <c r="G550" s="8" t="s">
        <v>14</v>
      </c>
      <c r="H550" s="9">
        <f>+H551</f>
        <v>0</v>
      </c>
      <c r="I550" s="9">
        <f>+I551</f>
        <v>9.2</v>
      </c>
      <c r="J550" s="9">
        <f>+J551</f>
        <v>9.2</v>
      </c>
      <c r="K550" s="9">
        <f t="shared" si="29"/>
        <v>100</v>
      </c>
    </row>
    <row r="551" spans="1:11" ht="24">
      <c r="A551" s="7" t="s">
        <v>1128</v>
      </c>
      <c r="B551" s="16" t="s">
        <v>18</v>
      </c>
      <c r="C551" s="8" t="s">
        <v>161</v>
      </c>
      <c r="D551" s="8" t="s">
        <v>386</v>
      </c>
      <c r="E551" s="8" t="s">
        <v>492</v>
      </c>
      <c r="F551" s="8" t="s">
        <v>444</v>
      </c>
      <c r="G551" s="8" t="s">
        <v>19</v>
      </c>
      <c r="H551" s="9"/>
      <c r="I551" s="9">
        <v>9.2</v>
      </c>
      <c r="J551" s="9">
        <v>9.2</v>
      </c>
      <c r="K551" s="9">
        <f t="shared" si="29"/>
        <v>100</v>
      </c>
    </row>
    <row r="552" spans="1:11" ht="12">
      <c r="A552" s="7" t="s">
        <v>1129</v>
      </c>
      <c r="B552" s="16" t="s">
        <v>30</v>
      </c>
      <c r="C552" s="8" t="s">
        <v>161</v>
      </c>
      <c r="D552" s="8" t="s">
        <v>386</v>
      </c>
      <c r="E552" s="8" t="s">
        <v>393</v>
      </c>
      <c r="F552" s="8" t="s">
        <v>14</v>
      </c>
      <c r="G552" s="8" t="s">
        <v>14</v>
      </c>
      <c r="H552" s="9">
        <f>+H553+H555</f>
        <v>2742.1</v>
      </c>
      <c r="I552" s="9">
        <f>+I553+I555</f>
        <v>54.7</v>
      </c>
      <c r="J552" s="9">
        <f>+J553+J555</f>
        <v>49.7</v>
      </c>
      <c r="K552" s="9">
        <f t="shared" si="29"/>
        <v>90.85923217550274</v>
      </c>
    </row>
    <row r="553" spans="1:11" ht="24">
      <c r="A553" s="7" t="s">
        <v>1130</v>
      </c>
      <c r="B553" s="16" t="s">
        <v>72</v>
      </c>
      <c r="C553" s="8" t="s">
        <v>161</v>
      </c>
      <c r="D553" s="8" t="s">
        <v>386</v>
      </c>
      <c r="E553" s="8" t="s">
        <v>393</v>
      </c>
      <c r="F553" s="8" t="s">
        <v>73</v>
      </c>
      <c r="G553" s="8" t="s">
        <v>14</v>
      </c>
      <c r="H553" s="9">
        <f>+H554</f>
        <v>2742.1</v>
      </c>
      <c r="I553" s="9">
        <f>+I554</f>
        <v>0</v>
      </c>
      <c r="J553" s="9">
        <f>+J554</f>
        <v>0</v>
      </c>
      <c r="K553" s="9">
        <f t="shared" si="29"/>
        <v>0</v>
      </c>
    </row>
    <row r="554" spans="1:11" ht="24">
      <c r="A554" s="7" t="s">
        <v>1131</v>
      </c>
      <c r="B554" s="16" t="s">
        <v>367</v>
      </c>
      <c r="C554" s="8" t="s">
        <v>161</v>
      </c>
      <c r="D554" s="8" t="s">
        <v>386</v>
      </c>
      <c r="E554" s="8" t="s">
        <v>393</v>
      </c>
      <c r="F554" s="8" t="s">
        <v>73</v>
      </c>
      <c r="G554" s="8" t="s">
        <v>368</v>
      </c>
      <c r="H554" s="9">
        <v>2742.1</v>
      </c>
      <c r="I554" s="9"/>
      <c r="J554" s="9"/>
      <c r="K554" s="9">
        <f t="shared" si="29"/>
        <v>0</v>
      </c>
    </row>
    <row r="555" spans="1:11" ht="48">
      <c r="A555" s="7" t="s">
        <v>1132</v>
      </c>
      <c r="B555" s="16" t="s">
        <v>396</v>
      </c>
      <c r="C555" s="8" t="s">
        <v>161</v>
      </c>
      <c r="D555" s="8" t="s">
        <v>386</v>
      </c>
      <c r="E555" s="8" t="s">
        <v>393</v>
      </c>
      <c r="F555" s="8" t="s">
        <v>397</v>
      </c>
      <c r="G555" s="8" t="s">
        <v>14</v>
      </c>
      <c r="H555" s="9">
        <f>+H556</f>
        <v>0</v>
      </c>
      <c r="I555" s="9">
        <f>+I556</f>
        <v>54.7</v>
      </c>
      <c r="J555" s="9">
        <f>+J556</f>
        <v>49.7</v>
      </c>
      <c r="K555" s="9">
        <f t="shared" si="29"/>
        <v>90.85923217550274</v>
      </c>
    </row>
    <row r="556" spans="1:11" ht="24">
      <c r="A556" s="7" t="s">
        <v>1133</v>
      </c>
      <c r="B556" s="16" t="s">
        <v>18</v>
      </c>
      <c r="C556" s="8" t="s">
        <v>161</v>
      </c>
      <c r="D556" s="8" t="s">
        <v>386</v>
      </c>
      <c r="E556" s="8" t="s">
        <v>393</v>
      </c>
      <c r="F556" s="8" t="s">
        <v>397</v>
      </c>
      <c r="G556" s="8" t="s">
        <v>19</v>
      </c>
      <c r="H556" s="9"/>
      <c r="I556" s="9">
        <v>54.7</v>
      </c>
      <c r="J556" s="9">
        <v>49.7</v>
      </c>
      <c r="K556" s="9">
        <f t="shared" si="29"/>
        <v>90.85923217550274</v>
      </c>
    </row>
    <row r="557" spans="1:11" ht="12">
      <c r="A557" s="7" t="s">
        <v>1134</v>
      </c>
      <c r="B557" s="16" t="s">
        <v>488</v>
      </c>
      <c r="C557" s="8" t="s">
        <v>161</v>
      </c>
      <c r="D557" s="8" t="s">
        <v>387</v>
      </c>
      <c r="E557" s="8" t="s">
        <v>14</v>
      </c>
      <c r="F557" s="8" t="s">
        <v>14</v>
      </c>
      <c r="G557" s="8" t="s">
        <v>14</v>
      </c>
      <c r="H557" s="9">
        <f aca="true" t="shared" si="30" ref="H557:J559">+H558</f>
        <v>858.7</v>
      </c>
      <c r="I557" s="9">
        <f t="shared" si="30"/>
        <v>0</v>
      </c>
      <c r="J557" s="9">
        <f t="shared" si="30"/>
        <v>0</v>
      </c>
      <c r="K557" s="9">
        <f t="shared" si="29"/>
        <v>0</v>
      </c>
    </row>
    <row r="558" spans="1:11" ht="12">
      <c r="A558" s="7" t="s">
        <v>1135</v>
      </c>
      <c r="B558" s="16" t="s">
        <v>163</v>
      </c>
      <c r="C558" s="8" t="s">
        <v>161</v>
      </c>
      <c r="D558" s="8" t="s">
        <v>387</v>
      </c>
      <c r="E558" s="8" t="s">
        <v>400</v>
      </c>
      <c r="F558" s="8" t="s">
        <v>14</v>
      </c>
      <c r="G558" s="8" t="s">
        <v>14</v>
      </c>
      <c r="H558" s="9">
        <f t="shared" si="30"/>
        <v>858.7</v>
      </c>
      <c r="I558" s="9">
        <f t="shared" si="30"/>
        <v>0</v>
      </c>
      <c r="J558" s="9">
        <f t="shared" si="30"/>
        <v>0</v>
      </c>
      <c r="K558" s="9">
        <f t="shared" si="29"/>
        <v>0</v>
      </c>
    </row>
    <row r="559" spans="1:11" ht="36">
      <c r="A559" s="7" t="s">
        <v>1136</v>
      </c>
      <c r="B559" s="16" t="s">
        <v>164</v>
      </c>
      <c r="C559" s="8" t="s">
        <v>161</v>
      </c>
      <c r="D559" s="8" t="s">
        <v>387</v>
      </c>
      <c r="E559" s="8" t="s">
        <v>400</v>
      </c>
      <c r="F559" s="8" t="s">
        <v>165</v>
      </c>
      <c r="G559" s="8" t="s">
        <v>14</v>
      </c>
      <c r="H559" s="9">
        <f t="shared" si="30"/>
        <v>858.7</v>
      </c>
      <c r="I559" s="9">
        <f t="shared" si="30"/>
        <v>0</v>
      </c>
      <c r="J559" s="9">
        <f t="shared" si="30"/>
        <v>0</v>
      </c>
      <c r="K559" s="9">
        <f t="shared" si="29"/>
        <v>0</v>
      </c>
    </row>
    <row r="560" spans="1:11" ht="24">
      <c r="A560" s="7" t="s">
        <v>1137</v>
      </c>
      <c r="B560" s="16" t="s">
        <v>18</v>
      </c>
      <c r="C560" s="8" t="s">
        <v>161</v>
      </c>
      <c r="D560" s="8" t="s">
        <v>387</v>
      </c>
      <c r="E560" s="8" t="s">
        <v>400</v>
      </c>
      <c r="F560" s="8" t="s">
        <v>165</v>
      </c>
      <c r="G560" s="8" t="s">
        <v>19</v>
      </c>
      <c r="H560" s="9">
        <v>858.7</v>
      </c>
      <c r="I560" s="9"/>
      <c r="J560" s="9"/>
      <c r="K560" s="9">
        <f t="shared" si="29"/>
        <v>0</v>
      </c>
    </row>
    <row r="561" spans="1:11" ht="12">
      <c r="A561" s="7" t="s">
        <v>1138</v>
      </c>
      <c r="B561" s="16" t="s">
        <v>91</v>
      </c>
      <c r="C561" s="8" t="s">
        <v>161</v>
      </c>
      <c r="D561" s="8" t="s">
        <v>413</v>
      </c>
      <c r="E561" s="8" t="s">
        <v>14</v>
      </c>
      <c r="F561" s="8"/>
      <c r="G561" s="8"/>
      <c r="H561" s="9">
        <f>+H562+H564</f>
        <v>1263.9</v>
      </c>
      <c r="I561" s="9">
        <f>+I562+I564</f>
        <v>0</v>
      </c>
      <c r="J561" s="9">
        <f>+J562+J564</f>
        <v>0</v>
      </c>
      <c r="K561" s="9">
        <f t="shared" si="29"/>
        <v>0</v>
      </c>
    </row>
    <row r="562" spans="1:11" ht="24">
      <c r="A562" s="7" t="s">
        <v>1139</v>
      </c>
      <c r="B562" s="16" t="s">
        <v>166</v>
      </c>
      <c r="C562" s="8" t="s">
        <v>161</v>
      </c>
      <c r="D562" s="8" t="s">
        <v>413</v>
      </c>
      <c r="E562" s="8" t="s">
        <v>413</v>
      </c>
      <c r="F562" s="8" t="s">
        <v>167</v>
      </c>
      <c r="G562" s="8" t="s">
        <v>14</v>
      </c>
      <c r="H562" s="9">
        <f>+H563</f>
        <v>1024</v>
      </c>
      <c r="I562" s="9">
        <f>+I563</f>
        <v>0</v>
      </c>
      <c r="J562" s="9">
        <f>+J563</f>
        <v>0</v>
      </c>
      <c r="K562" s="9">
        <f t="shared" si="29"/>
        <v>0</v>
      </c>
    </row>
    <row r="563" spans="1:11" ht="12">
      <c r="A563" s="7" t="s">
        <v>1140</v>
      </c>
      <c r="B563" s="16" t="s">
        <v>49</v>
      </c>
      <c r="C563" s="8" t="s">
        <v>161</v>
      </c>
      <c r="D563" s="8" t="s">
        <v>413</v>
      </c>
      <c r="E563" s="8" t="s">
        <v>413</v>
      </c>
      <c r="F563" s="8" t="s">
        <v>167</v>
      </c>
      <c r="G563" s="8" t="s">
        <v>50</v>
      </c>
      <c r="H563" s="9">
        <v>1024</v>
      </c>
      <c r="I563" s="9"/>
      <c r="J563" s="9"/>
      <c r="K563" s="9">
        <f t="shared" si="29"/>
        <v>0</v>
      </c>
    </row>
    <row r="564" spans="1:11" ht="36">
      <c r="A564" s="7" t="s">
        <v>1141</v>
      </c>
      <c r="B564" s="16" t="s">
        <v>168</v>
      </c>
      <c r="C564" s="8" t="s">
        <v>161</v>
      </c>
      <c r="D564" s="8" t="s">
        <v>413</v>
      </c>
      <c r="E564" s="8" t="s">
        <v>413</v>
      </c>
      <c r="F564" s="8" t="s">
        <v>169</v>
      </c>
      <c r="G564" s="8" t="s">
        <v>14</v>
      </c>
      <c r="H564" s="9">
        <f>+H565</f>
        <v>239.9</v>
      </c>
      <c r="I564" s="9">
        <f>+I565</f>
        <v>0</v>
      </c>
      <c r="J564" s="9">
        <f>+J565</f>
        <v>0</v>
      </c>
      <c r="K564" s="9">
        <f t="shared" si="29"/>
        <v>0</v>
      </c>
    </row>
    <row r="565" spans="1:11" ht="12">
      <c r="A565" s="7" t="s">
        <v>1142</v>
      </c>
      <c r="B565" s="16" t="s">
        <v>49</v>
      </c>
      <c r="C565" s="8" t="s">
        <v>161</v>
      </c>
      <c r="D565" s="8" t="s">
        <v>413</v>
      </c>
      <c r="E565" s="8" t="s">
        <v>413</v>
      </c>
      <c r="F565" s="8" t="s">
        <v>169</v>
      </c>
      <c r="G565" s="8" t="s">
        <v>50</v>
      </c>
      <c r="H565" s="9">
        <v>239.9</v>
      </c>
      <c r="I565" s="9"/>
      <c r="J565" s="9"/>
      <c r="K565" s="9">
        <f t="shared" si="29"/>
        <v>0</v>
      </c>
    </row>
    <row r="566" spans="1:11" ht="36">
      <c r="A566" s="7" t="s">
        <v>1143</v>
      </c>
      <c r="B566" s="16" t="s">
        <v>568</v>
      </c>
      <c r="C566" s="8" t="s">
        <v>161</v>
      </c>
      <c r="D566" s="8" t="s">
        <v>393</v>
      </c>
      <c r="E566" s="8" t="s">
        <v>14</v>
      </c>
      <c r="F566" s="8" t="s">
        <v>14</v>
      </c>
      <c r="G566" s="8" t="s">
        <v>14</v>
      </c>
      <c r="H566" s="9">
        <f aca="true" t="shared" si="31" ref="H566:J568">+H567</f>
        <v>1200</v>
      </c>
      <c r="I566" s="9">
        <f t="shared" si="31"/>
        <v>906.1</v>
      </c>
      <c r="J566" s="9">
        <f t="shared" si="31"/>
        <v>906.1</v>
      </c>
      <c r="K566" s="9">
        <f t="shared" si="29"/>
        <v>100</v>
      </c>
    </row>
    <row r="567" spans="1:11" ht="24">
      <c r="A567" s="7" t="s">
        <v>1144</v>
      </c>
      <c r="B567" s="16" t="s">
        <v>170</v>
      </c>
      <c r="C567" s="8" t="s">
        <v>161</v>
      </c>
      <c r="D567" s="8" t="s">
        <v>393</v>
      </c>
      <c r="E567" s="8" t="s">
        <v>386</v>
      </c>
      <c r="F567" s="8" t="s">
        <v>14</v>
      </c>
      <c r="G567" s="8" t="s">
        <v>14</v>
      </c>
      <c r="H567" s="9">
        <f t="shared" si="31"/>
        <v>1200</v>
      </c>
      <c r="I567" s="9">
        <f t="shared" si="31"/>
        <v>906.1</v>
      </c>
      <c r="J567" s="9">
        <f t="shared" si="31"/>
        <v>906.1</v>
      </c>
      <c r="K567" s="9">
        <f t="shared" si="29"/>
        <v>100</v>
      </c>
    </row>
    <row r="568" spans="1:11" ht="24">
      <c r="A568" s="7" t="s">
        <v>1145</v>
      </c>
      <c r="B568" s="16" t="s">
        <v>171</v>
      </c>
      <c r="C568" s="8" t="s">
        <v>161</v>
      </c>
      <c r="D568" s="8" t="s">
        <v>393</v>
      </c>
      <c r="E568" s="8" t="s">
        <v>386</v>
      </c>
      <c r="F568" s="8" t="s">
        <v>172</v>
      </c>
      <c r="G568" s="8" t="s">
        <v>14</v>
      </c>
      <c r="H568" s="9">
        <f t="shared" si="31"/>
        <v>1200</v>
      </c>
      <c r="I568" s="9">
        <f t="shared" si="31"/>
        <v>906.1</v>
      </c>
      <c r="J568" s="9">
        <f t="shared" si="31"/>
        <v>906.1</v>
      </c>
      <c r="K568" s="9">
        <f t="shared" si="29"/>
        <v>100</v>
      </c>
    </row>
    <row r="569" spans="1:11" ht="12">
      <c r="A569" s="7" t="s">
        <v>1146</v>
      </c>
      <c r="B569" s="16" t="s">
        <v>28</v>
      </c>
      <c r="C569" s="8" t="s">
        <v>161</v>
      </c>
      <c r="D569" s="8" t="s">
        <v>393</v>
      </c>
      <c r="E569" s="8" t="s">
        <v>386</v>
      </c>
      <c r="F569" s="8" t="s">
        <v>172</v>
      </c>
      <c r="G569" s="8" t="s">
        <v>29</v>
      </c>
      <c r="H569" s="9">
        <v>1200</v>
      </c>
      <c r="I569" s="9">
        <v>906.1</v>
      </c>
      <c r="J569" s="9">
        <v>906.1</v>
      </c>
      <c r="K569" s="9">
        <f t="shared" si="29"/>
        <v>100</v>
      </c>
    </row>
    <row r="570" spans="1:11" ht="36">
      <c r="A570" s="7" t="s">
        <v>1147</v>
      </c>
      <c r="B570" s="16" t="s">
        <v>173</v>
      </c>
      <c r="C570" s="8" t="s">
        <v>174</v>
      </c>
      <c r="D570" s="8" t="s">
        <v>14</v>
      </c>
      <c r="E570" s="8" t="s">
        <v>14</v>
      </c>
      <c r="F570" s="8" t="s">
        <v>14</v>
      </c>
      <c r="G570" s="8" t="s">
        <v>14</v>
      </c>
      <c r="H570" s="9">
        <f>+H571+H579+H583+H591</f>
        <v>10324.9</v>
      </c>
      <c r="I570" s="9">
        <f>+I571+I579+I583+I591</f>
        <v>11534.1</v>
      </c>
      <c r="J570" s="9">
        <f>+J571+J579+J583+J591</f>
        <v>11067.5</v>
      </c>
      <c r="K570" s="9">
        <f t="shared" si="29"/>
        <v>95.95460417371099</v>
      </c>
    </row>
    <row r="571" spans="1:11" ht="12">
      <c r="A571" s="7" t="s">
        <v>1148</v>
      </c>
      <c r="B571" s="16" t="s">
        <v>385</v>
      </c>
      <c r="C571" s="8" t="s">
        <v>174</v>
      </c>
      <c r="D571" s="8" t="s">
        <v>386</v>
      </c>
      <c r="E571" s="8" t="s">
        <v>14</v>
      </c>
      <c r="F571" s="8" t="s">
        <v>14</v>
      </c>
      <c r="G571" s="8" t="s">
        <v>14</v>
      </c>
      <c r="H571" s="9">
        <f>+H572</f>
        <v>9621</v>
      </c>
      <c r="I571" s="9">
        <f>+I572</f>
        <v>9107.1</v>
      </c>
      <c r="J571" s="9">
        <f>+J572</f>
        <v>8645</v>
      </c>
      <c r="K571" s="9">
        <f t="shared" si="29"/>
        <v>94.92593690636976</v>
      </c>
    </row>
    <row r="572" spans="1:11" ht="12">
      <c r="A572" s="7" t="s">
        <v>1149</v>
      </c>
      <c r="B572" s="16" t="s">
        <v>30</v>
      </c>
      <c r="C572" s="8" t="s">
        <v>174</v>
      </c>
      <c r="D572" s="8" t="s">
        <v>386</v>
      </c>
      <c r="E572" s="8" t="s">
        <v>393</v>
      </c>
      <c r="F572" s="8" t="s">
        <v>14</v>
      </c>
      <c r="G572" s="8" t="s">
        <v>14</v>
      </c>
      <c r="H572" s="9">
        <f>+H573+H575+H577</f>
        <v>9621</v>
      </c>
      <c r="I572" s="9">
        <f>+I573+I575+I577</f>
        <v>9107.1</v>
      </c>
      <c r="J572" s="9">
        <f>+J573+J575+J577</f>
        <v>8645</v>
      </c>
      <c r="K572" s="9">
        <f t="shared" si="29"/>
        <v>94.92593690636976</v>
      </c>
    </row>
    <row r="573" spans="1:11" ht="12">
      <c r="A573" s="7" t="s">
        <v>1150</v>
      </c>
      <c r="B573" s="16" t="s">
        <v>21</v>
      </c>
      <c r="C573" s="8" t="s">
        <v>174</v>
      </c>
      <c r="D573" s="8" t="s">
        <v>386</v>
      </c>
      <c r="E573" s="8" t="s">
        <v>393</v>
      </c>
      <c r="F573" s="8" t="s">
        <v>22</v>
      </c>
      <c r="G573" s="8" t="s">
        <v>14</v>
      </c>
      <c r="H573" s="9">
        <f>+H574</f>
        <v>5621</v>
      </c>
      <c r="I573" s="9">
        <f>+I574</f>
        <v>5128</v>
      </c>
      <c r="J573" s="9">
        <f>+J574</f>
        <v>5128</v>
      </c>
      <c r="K573" s="9">
        <f t="shared" si="29"/>
        <v>100</v>
      </c>
    </row>
    <row r="574" spans="1:11" ht="24">
      <c r="A574" s="7" t="s">
        <v>1151</v>
      </c>
      <c r="B574" s="16" t="s">
        <v>18</v>
      </c>
      <c r="C574" s="8" t="s">
        <v>174</v>
      </c>
      <c r="D574" s="8" t="s">
        <v>386</v>
      </c>
      <c r="E574" s="8" t="s">
        <v>393</v>
      </c>
      <c r="F574" s="8" t="s">
        <v>22</v>
      </c>
      <c r="G574" s="8" t="s">
        <v>19</v>
      </c>
      <c r="H574" s="9">
        <v>5621</v>
      </c>
      <c r="I574" s="9">
        <v>5128</v>
      </c>
      <c r="J574" s="9">
        <v>5128</v>
      </c>
      <c r="K574" s="9">
        <f t="shared" si="29"/>
        <v>100</v>
      </c>
    </row>
    <row r="575" spans="1:11" ht="24">
      <c r="A575" s="7" t="s">
        <v>1152</v>
      </c>
      <c r="B575" s="16" t="s">
        <v>72</v>
      </c>
      <c r="C575" s="8" t="s">
        <v>174</v>
      </c>
      <c r="D575" s="8" t="s">
        <v>386</v>
      </c>
      <c r="E575" s="8" t="s">
        <v>393</v>
      </c>
      <c r="F575" s="8" t="s">
        <v>73</v>
      </c>
      <c r="G575" s="8" t="s">
        <v>14</v>
      </c>
      <c r="H575" s="9">
        <f>+H576</f>
        <v>0</v>
      </c>
      <c r="I575" s="9">
        <f>+I576</f>
        <v>48.1</v>
      </c>
      <c r="J575" s="9">
        <f>+J576</f>
        <v>48.1</v>
      </c>
      <c r="K575" s="9">
        <f t="shared" si="29"/>
        <v>100</v>
      </c>
    </row>
    <row r="576" spans="1:11" ht="12">
      <c r="A576" s="7" t="s">
        <v>1153</v>
      </c>
      <c r="B576" s="16" t="s">
        <v>28</v>
      </c>
      <c r="C576" s="8" t="s">
        <v>174</v>
      </c>
      <c r="D576" s="8" t="s">
        <v>386</v>
      </c>
      <c r="E576" s="8" t="s">
        <v>393</v>
      </c>
      <c r="F576" s="8" t="s">
        <v>73</v>
      </c>
      <c r="G576" s="8" t="s">
        <v>29</v>
      </c>
      <c r="H576" s="9"/>
      <c r="I576" s="9">
        <v>48.1</v>
      </c>
      <c r="J576" s="9">
        <v>48.1</v>
      </c>
      <c r="K576" s="9">
        <f t="shared" si="29"/>
        <v>100</v>
      </c>
    </row>
    <row r="577" spans="1:11" ht="48">
      <c r="A577" s="7" t="s">
        <v>1154</v>
      </c>
      <c r="B577" s="16" t="s">
        <v>569</v>
      </c>
      <c r="C577" s="8" t="s">
        <v>174</v>
      </c>
      <c r="D577" s="8" t="s">
        <v>386</v>
      </c>
      <c r="E577" s="8" t="s">
        <v>393</v>
      </c>
      <c r="F577" s="8" t="s">
        <v>175</v>
      </c>
      <c r="G577" s="8" t="s">
        <v>14</v>
      </c>
      <c r="H577" s="9">
        <f>+H578</f>
        <v>4000</v>
      </c>
      <c r="I577" s="9">
        <f>+I578</f>
        <v>3931</v>
      </c>
      <c r="J577" s="9">
        <f>+J578</f>
        <v>3468.9</v>
      </c>
      <c r="K577" s="9">
        <f t="shared" si="29"/>
        <v>88.24472144492496</v>
      </c>
    </row>
    <row r="578" spans="1:11" ht="24">
      <c r="A578" s="7" t="s">
        <v>1155</v>
      </c>
      <c r="B578" s="16" t="s">
        <v>18</v>
      </c>
      <c r="C578" s="8" t="s">
        <v>174</v>
      </c>
      <c r="D578" s="8" t="s">
        <v>386</v>
      </c>
      <c r="E578" s="8" t="s">
        <v>393</v>
      </c>
      <c r="F578" s="8" t="s">
        <v>175</v>
      </c>
      <c r="G578" s="8" t="s">
        <v>19</v>
      </c>
      <c r="H578" s="9">
        <v>4000</v>
      </c>
      <c r="I578" s="9">
        <v>3931</v>
      </c>
      <c r="J578" s="9">
        <v>3468.9</v>
      </c>
      <c r="K578" s="9">
        <f t="shared" si="29"/>
        <v>88.24472144492496</v>
      </c>
    </row>
    <row r="579" spans="1:11" ht="36">
      <c r="A579" s="7" t="s">
        <v>1156</v>
      </c>
      <c r="B579" s="16" t="s">
        <v>399</v>
      </c>
      <c r="C579" s="8" t="s">
        <v>174</v>
      </c>
      <c r="D579" s="8" t="s">
        <v>400</v>
      </c>
      <c r="E579" s="8" t="s">
        <v>14</v>
      </c>
      <c r="F579" s="8" t="s">
        <v>14</v>
      </c>
      <c r="G579" s="8" t="s">
        <v>14</v>
      </c>
      <c r="H579" s="9">
        <f aca="true" t="shared" si="32" ref="H579:J581">+H580</f>
        <v>0</v>
      </c>
      <c r="I579" s="9">
        <f t="shared" si="32"/>
        <v>777.5</v>
      </c>
      <c r="J579" s="9">
        <f t="shared" si="32"/>
        <v>777.5</v>
      </c>
      <c r="K579" s="9">
        <f t="shared" si="29"/>
        <v>100</v>
      </c>
    </row>
    <row r="580" spans="1:11" ht="12">
      <c r="A580" s="7" t="s">
        <v>1157</v>
      </c>
      <c r="B580" s="16" t="s">
        <v>570</v>
      </c>
      <c r="C580" s="8" t="s">
        <v>174</v>
      </c>
      <c r="D580" s="8" t="s">
        <v>400</v>
      </c>
      <c r="E580" s="8" t="s">
        <v>387</v>
      </c>
      <c r="F580" s="8" t="s">
        <v>14</v>
      </c>
      <c r="G580" s="8" t="s">
        <v>14</v>
      </c>
      <c r="H580" s="9">
        <f t="shared" si="32"/>
        <v>0</v>
      </c>
      <c r="I580" s="9">
        <f t="shared" si="32"/>
        <v>777.5</v>
      </c>
      <c r="J580" s="9">
        <f t="shared" si="32"/>
        <v>777.5</v>
      </c>
      <c r="K580" s="9">
        <f t="shared" si="29"/>
        <v>100</v>
      </c>
    </row>
    <row r="581" spans="1:11" ht="36">
      <c r="A581" s="7" t="s">
        <v>1158</v>
      </c>
      <c r="B581" s="16" t="s">
        <v>571</v>
      </c>
      <c r="C581" s="8" t="s">
        <v>174</v>
      </c>
      <c r="D581" s="8" t="s">
        <v>400</v>
      </c>
      <c r="E581" s="8" t="s">
        <v>387</v>
      </c>
      <c r="F581" s="8" t="s">
        <v>572</v>
      </c>
      <c r="G581" s="8" t="s">
        <v>14</v>
      </c>
      <c r="H581" s="9">
        <f t="shared" si="32"/>
        <v>0</v>
      </c>
      <c r="I581" s="9">
        <f t="shared" si="32"/>
        <v>777.5</v>
      </c>
      <c r="J581" s="9">
        <f t="shared" si="32"/>
        <v>777.5</v>
      </c>
      <c r="K581" s="9">
        <f t="shared" si="29"/>
        <v>100</v>
      </c>
    </row>
    <row r="582" spans="1:11" ht="36">
      <c r="A582" s="7" t="s">
        <v>1159</v>
      </c>
      <c r="B582" s="16" t="s">
        <v>573</v>
      </c>
      <c r="C582" s="8" t="s">
        <v>174</v>
      </c>
      <c r="D582" s="8" t="s">
        <v>400</v>
      </c>
      <c r="E582" s="8" t="s">
        <v>387</v>
      </c>
      <c r="F582" s="8" t="s">
        <v>572</v>
      </c>
      <c r="G582" s="8" t="s">
        <v>574</v>
      </c>
      <c r="H582" s="9"/>
      <c r="I582" s="9">
        <v>777.5</v>
      </c>
      <c r="J582" s="9">
        <v>777.5</v>
      </c>
      <c r="K582" s="9">
        <f t="shared" si="29"/>
        <v>100</v>
      </c>
    </row>
    <row r="583" spans="1:11" ht="24">
      <c r="A583" s="7" t="s">
        <v>1160</v>
      </c>
      <c r="B583" s="16" t="s">
        <v>409</v>
      </c>
      <c r="C583" s="8" t="s">
        <v>174</v>
      </c>
      <c r="D583" s="8" t="s">
        <v>390</v>
      </c>
      <c r="E583" s="8" t="s">
        <v>14</v>
      </c>
      <c r="F583" s="8" t="s">
        <v>14</v>
      </c>
      <c r="G583" s="8" t="s">
        <v>14</v>
      </c>
      <c r="H583" s="9">
        <f>+H584</f>
        <v>353.9</v>
      </c>
      <c r="I583" s="9">
        <f>+I584</f>
        <v>256.4</v>
      </c>
      <c r="J583" s="9">
        <f>+J584</f>
        <v>255.10000000000002</v>
      </c>
      <c r="K583" s="9">
        <f t="shared" si="29"/>
        <v>99.4929797191888</v>
      </c>
    </row>
    <row r="584" spans="1:11" ht="12">
      <c r="A584" s="7" t="s">
        <v>1161</v>
      </c>
      <c r="B584" s="16" t="s">
        <v>176</v>
      </c>
      <c r="C584" s="8" t="s">
        <v>174</v>
      </c>
      <c r="D584" s="8" t="s">
        <v>390</v>
      </c>
      <c r="E584" s="8" t="s">
        <v>386</v>
      </c>
      <c r="F584" s="8" t="s">
        <v>14</v>
      </c>
      <c r="G584" s="8" t="s">
        <v>14</v>
      </c>
      <c r="H584" s="9">
        <f>+H587+H589+H585</f>
        <v>353.9</v>
      </c>
      <c r="I584" s="9">
        <f>+I587+I589+I585</f>
        <v>256.4</v>
      </c>
      <c r="J584" s="9">
        <f>+J587+J589+J585</f>
        <v>255.10000000000002</v>
      </c>
      <c r="K584" s="9">
        <f t="shared" si="29"/>
        <v>99.4929797191888</v>
      </c>
    </row>
    <row r="585" spans="1:11" ht="24">
      <c r="A585" s="7" t="s">
        <v>1162</v>
      </c>
      <c r="B585" s="16" t="s">
        <v>177</v>
      </c>
      <c r="C585" s="8" t="s">
        <v>174</v>
      </c>
      <c r="D585" s="8" t="s">
        <v>390</v>
      </c>
      <c r="E585" s="8" t="s">
        <v>386</v>
      </c>
      <c r="F585" s="8" t="s">
        <v>178</v>
      </c>
      <c r="G585" s="8" t="s">
        <v>14</v>
      </c>
      <c r="H585" s="9">
        <f>+H586</f>
        <v>35.4</v>
      </c>
      <c r="I585" s="9">
        <f>+I586</f>
        <v>0</v>
      </c>
      <c r="J585" s="9">
        <f>+J586</f>
        <v>0</v>
      </c>
      <c r="K585" s="9">
        <f t="shared" si="29"/>
        <v>0</v>
      </c>
    </row>
    <row r="586" spans="1:11" ht="24">
      <c r="A586" s="7" t="s">
        <v>1163</v>
      </c>
      <c r="B586" s="16" t="s">
        <v>18</v>
      </c>
      <c r="C586" s="8" t="s">
        <v>174</v>
      </c>
      <c r="D586" s="8" t="s">
        <v>390</v>
      </c>
      <c r="E586" s="8" t="s">
        <v>386</v>
      </c>
      <c r="F586" s="8" t="s">
        <v>178</v>
      </c>
      <c r="G586" s="8" t="s">
        <v>19</v>
      </c>
      <c r="H586" s="9">
        <v>35.4</v>
      </c>
      <c r="I586" s="9"/>
      <c r="J586" s="9"/>
      <c r="K586" s="9">
        <f t="shared" si="29"/>
        <v>0</v>
      </c>
    </row>
    <row r="587" spans="1:11" ht="108">
      <c r="A587" s="7" t="s">
        <v>1164</v>
      </c>
      <c r="B587" s="17" t="s">
        <v>179</v>
      </c>
      <c r="C587" s="8" t="s">
        <v>174</v>
      </c>
      <c r="D587" s="8" t="s">
        <v>390</v>
      </c>
      <c r="E587" s="8" t="s">
        <v>386</v>
      </c>
      <c r="F587" s="8" t="s">
        <v>180</v>
      </c>
      <c r="G587" s="8" t="s">
        <v>14</v>
      </c>
      <c r="H587" s="9">
        <f>+H588</f>
        <v>318.5</v>
      </c>
      <c r="I587" s="9">
        <f>+I588</f>
        <v>152.2</v>
      </c>
      <c r="J587" s="9">
        <f>+J588</f>
        <v>150.9</v>
      </c>
      <c r="K587" s="9">
        <f t="shared" si="29"/>
        <v>99.14586070959265</v>
      </c>
    </row>
    <row r="588" spans="1:11" ht="24">
      <c r="A588" s="7" t="s">
        <v>1165</v>
      </c>
      <c r="B588" s="16" t="s">
        <v>18</v>
      </c>
      <c r="C588" s="8" t="s">
        <v>174</v>
      </c>
      <c r="D588" s="8" t="s">
        <v>390</v>
      </c>
      <c r="E588" s="8" t="s">
        <v>386</v>
      </c>
      <c r="F588" s="8" t="s">
        <v>180</v>
      </c>
      <c r="G588" s="8" t="s">
        <v>19</v>
      </c>
      <c r="H588" s="9">
        <v>318.5</v>
      </c>
      <c r="I588" s="9">
        <v>152.2</v>
      </c>
      <c r="J588" s="9">
        <v>150.9</v>
      </c>
      <c r="K588" s="9">
        <f t="shared" si="29"/>
        <v>99.14586070959265</v>
      </c>
    </row>
    <row r="589" spans="1:11" ht="24">
      <c r="A589" s="7" t="s">
        <v>1166</v>
      </c>
      <c r="B589" s="16" t="s">
        <v>177</v>
      </c>
      <c r="C589" s="8" t="s">
        <v>174</v>
      </c>
      <c r="D589" s="8" t="s">
        <v>390</v>
      </c>
      <c r="E589" s="8" t="s">
        <v>386</v>
      </c>
      <c r="F589" s="8" t="s">
        <v>575</v>
      </c>
      <c r="G589" s="8" t="s">
        <v>14</v>
      </c>
      <c r="H589" s="9">
        <f>+H590</f>
        <v>0</v>
      </c>
      <c r="I589" s="9">
        <f>+I590</f>
        <v>104.2</v>
      </c>
      <c r="J589" s="9">
        <f>+J590</f>
        <v>104.2</v>
      </c>
      <c r="K589" s="9">
        <f t="shared" si="29"/>
        <v>100</v>
      </c>
    </row>
    <row r="590" spans="1:11" ht="24">
      <c r="A590" s="7" t="s">
        <v>1167</v>
      </c>
      <c r="B590" s="16" t="s">
        <v>18</v>
      </c>
      <c r="C590" s="8" t="s">
        <v>174</v>
      </c>
      <c r="D590" s="8" t="s">
        <v>390</v>
      </c>
      <c r="E590" s="8" t="s">
        <v>386</v>
      </c>
      <c r="F590" s="8" t="s">
        <v>575</v>
      </c>
      <c r="G590" s="8" t="s">
        <v>19</v>
      </c>
      <c r="H590" s="9"/>
      <c r="I590" s="9">
        <v>104.2</v>
      </c>
      <c r="J590" s="9">
        <v>104.2</v>
      </c>
      <c r="K590" s="9">
        <f aca="true" t="shared" si="33" ref="K590:K653">IF(I590=0,0,J590/I590)*100</f>
        <v>100</v>
      </c>
    </row>
    <row r="591" spans="1:11" ht="12">
      <c r="A591" s="7" t="s">
        <v>1168</v>
      </c>
      <c r="B591" s="16" t="s">
        <v>485</v>
      </c>
      <c r="C591" s="8" t="s">
        <v>174</v>
      </c>
      <c r="D591" s="8" t="s">
        <v>383</v>
      </c>
      <c r="E591" s="8" t="s">
        <v>14</v>
      </c>
      <c r="F591" s="8" t="s">
        <v>14</v>
      </c>
      <c r="G591" s="8" t="s">
        <v>14</v>
      </c>
      <c r="H591" s="9">
        <f>+H592</f>
        <v>350</v>
      </c>
      <c r="I591" s="9">
        <f>+I592</f>
        <v>1393.1</v>
      </c>
      <c r="J591" s="9">
        <f>+J592</f>
        <v>1389.8999999999999</v>
      </c>
      <c r="K591" s="9">
        <f t="shared" si="33"/>
        <v>99.77029646112985</v>
      </c>
    </row>
    <row r="592" spans="1:11" ht="12">
      <c r="A592" s="7" t="s">
        <v>1169</v>
      </c>
      <c r="B592" s="16" t="s">
        <v>106</v>
      </c>
      <c r="C592" s="8" t="s">
        <v>174</v>
      </c>
      <c r="D592" s="8" t="s">
        <v>383</v>
      </c>
      <c r="E592" s="8" t="s">
        <v>400</v>
      </c>
      <c r="F592" s="8" t="s">
        <v>14</v>
      </c>
      <c r="G592" s="8" t="s">
        <v>14</v>
      </c>
      <c r="H592" s="9">
        <f>+H593+H595+H597</f>
        <v>350</v>
      </c>
      <c r="I592" s="9">
        <f>+I593+I595+I597</f>
        <v>1393.1</v>
      </c>
      <c r="J592" s="9">
        <f>+J593+J595+J597</f>
        <v>1389.8999999999999</v>
      </c>
      <c r="K592" s="9">
        <f t="shared" si="33"/>
        <v>99.77029646112985</v>
      </c>
    </row>
    <row r="593" spans="1:11" ht="24">
      <c r="A593" s="7" t="s">
        <v>1170</v>
      </c>
      <c r="B593" s="16" t="s">
        <v>576</v>
      </c>
      <c r="C593" s="8" t="s">
        <v>174</v>
      </c>
      <c r="D593" s="8" t="s">
        <v>383</v>
      </c>
      <c r="E593" s="8" t="s">
        <v>400</v>
      </c>
      <c r="F593" s="8" t="s">
        <v>577</v>
      </c>
      <c r="G593" s="8" t="s">
        <v>14</v>
      </c>
      <c r="H593" s="9">
        <f>+H594</f>
        <v>0</v>
      </c>
      <c r="I593" s="9">
        <f>+I594</f>
        <v>241.8</v>
      </c>
      <c r="J593" s="9">
        <f>+J594</f>
        <v>241.8</v>
      </c>
      <c r="K593" s="9">
        <f t="shared" si="33"/>
        <v>100</v>
      </c>
    </row>
    <row r="594" spans="1:11" ht="12">
      <c r="A594" s="7" t="s">
        <v>1171</v>
      </c>
      <c r="B594" s="16" t="s">
        <v>110</v>
      </c>
      <c r="C594" s="8" t="s">
        <v>174</v>
      </c>
      <c r="D594" s="8" t="s">
        <v>383</v>
      </c>
      <c r="E594" s="8" t="s">
        <v>400</v>
      </c>
      <c r="F594" s="8" t="s">
        <v>577</v>
      </c>
      <c r="G594" s="8" t="s">
        <v>13</v>
      </c>
      <c r="H594" s="9"/>
      <c r="I594" s="9">
        <v>241.8</v>
      </c>
      <c r="J594" s="9">
        <v>241.8</v>
      </c>
      <c r="K594" s="9">
        <f t="shared" si="33"/>
        <v>100</v>
      </c>
    </row>
    <row r="595" spans="1:11" ht="48">
      <c r="A595" s="7" t="s">
        <v>1172</v>
      </c>
      <c r="B595" s="16" t="s">
        <v>578</v>
      </c>
      <c r="C595" s="8" t="s">
        <v>174</v>
      </c>
      <c r="D595" s="8" t="s">
        <v>383</v>
      </c>
      <c r="E595" s="8" t="s">
        <v>400</v>
      </c>
      <c r="F595" s="8" t="s">
        <v>579</v>
      </c>
      <c r="G595" s="8" t="s">
        <v>14</v>
      </c>
      <c r="H595" s="9">
        <f>+H596</f>
        <v>0</v>
      </c>
      <c r="I595" s="9">
        <f>+I596</f>
        <v>801.3</v>
      </c>
      <c r="J595" s="9">
        <f>+J596</f>
        <v>801.3</v>
      </c>
      <c r="K595" s="9">
        <f t="shared" si="33"/>
        <v>100</v>
      </c>
    </row>
    <row r="596" spans="1:11" ht="12">
      <c r="A596" s="7" t="s">
        <v>1173</v>
      </c>
      <c r="B596" s="16" t="s">
        <v>110</v>
      </c>
      <c r="C596" s="8" t="s">
        <v>174</v>
      </c>
      <c r="D596" s="8" t="s">
        <v>383</v>
      </c>
      <c r="E596" s="8" t="s">
        <v>400</v>
      </c>
      <c r="F596" s="8" t="s">
        <v>579</v>
      </c>
      <c r="G596" s="8" t="s">
        <v>13</v>
      </c>
      <c r="H596" s="9"/>
      <c r="I596" s="9">
        <v>801.3</v>
      </c>
      <c r="J596" s="9">
        <v>801.3</v>
      </c>
      <c r="K596" s="9">
        <f t="shared" si="33"/>
        <v>100</v>
      </c>
    </row>
    <row r="597" spans="1:11" ht="60">
      <c r="A597" s="7" t="s">
        <v>1174</v>
      </c>
      <c r="B597" s="16" t="s">
        <v>580</v>
      </c>
      <c r="C597" s="8" t="s">
        <v>174</v>
      </c>
      <c r="D597" s="8" t="s">
        <v>383</v>
      </c>
      <c r="E597" s="8" t="s">
        <v>400</v>
      </c>
      <c r="F597" s="8" t="s">
        <v>181</v>
      </c>
      <c r="G597" s="8" t="s">
        <v>14</v>
      </c>
      <c r="H597" s="9">
        <f>+H598</f>
        <v>350</v>
      </c>
      <c r="I597" s="9">
        <f>+I598</f>
        <v>350</v>
      </c>
      <c r="J597" s="9">
        <f>+J598</f>
        <v>346.8</v>
      </c>
      <c r="K597" s="9">
        <f t="shared" si="33"/>
        <v>99.08571428571429</v>
      </c>
    </row>
    <row r="598" spans="1:11" ht="12">
      <c r="A598" s="7" t="s">
        <v>1175</v>
      </c>
      <c r="B598" s="16" t="s">
        <v>110</v>
      </c>
      <c r="C598" s="8" t="s">
        <v>174</v>
      </c>
      <c r="D598" s="8" t="s">
        <v>383</v>
      </c>
      <c r="E598" s="8" t="s">
        <v>400</v>
      </c>
      <c r="F598" s="8" t="s">
        <v>181</v>
      </c>
      <c r="G598" s="8" t="s">
        <v>13</v>
      </c>
      <c r="H598" s="9">
        <v>350</v>
      </c>
      <c r="I598" s="9">
        <v>350</v>
      </c>
      <c r="J598" s="9">
        <v>346.8</v>
      </c>
      <c r="K598" s="9">
        <f t="shared" si="33"/>
        <v>99.08571428571429</v>
      </c>
    </row>
    <row r="599" spans="1:11" ht="24">
      <c r="A599" s="7" t="s">
        <v>1176</v>
      </c>
      <c r="B599" s="16" t="s">
        <v>182</v>
      </c>
      <c r="C599" s="8" t="s">
        <v>183</v>
      </c>
      <c r="D599" s="8" t="s">
        <v>14</v>
      </c>
      <c r="E599" s="8" t="s">
        <v>14</v>
      </c>
      <c r="F599" s="8" t="s">
        <v>14</v>
      </c>
      <c r="G599" s="8" t="s">
        <v>14</v>
      </c>
      <c r="H599" s="9">
        <f>+H600+H605+H609+H617</f>
        <v>13343</v>
      </c>
      <c r="I599" s="9">
        <f>+I600+I605+I609+I617</f>
        <v>11986.7</v>
      </c>
      <c r="J599" s="9">
        <f>+J600+J605+J609+J617</f>
        <v>2576.2</v>
      </c>
      <c r="K599" s="9">
        <f t="shared" si="33"/>
        <v>21.49215380379921</v>
      </c>
    </row>
    <row r="600" spans="1:11" ht="12">
      <c r="A600" s="7" t="s">
        <v>1177</v>
      </c>
      <c r="B600" s="16" t="s">
        <v>402</v>
      </c>
      <c r="C600" s="8" t="s">
        <v>183</v>
      </c>
      <c r="D600" s="8" t="s">
        <v>388</v>
      </c>
      <c r="E600" s="8" t="s">
        <v>14</v>
      </c>
      <c r="F600" s="8" t="s">
        <v>14</v>
      </c>
      <c r="G600" s="8" t="s">
        <v>14</v>
      </c>
      <c r="H600" s="9">
        <f aca="true" t="shared" si="34" ref="H600:J601">+H601</f>
        <v>3343</v>
      </c>
      <c r="I600" s="9">
        <f t="shared" si="34"/>
        <v>3224.9</v>
      </c>
      <c r="J600" s="9">
        <f t="shared" si="34"/>
        <v>2087.2</v>
      </c>
      <c r="K600" s="9">
        <f t="shared" si="33"/>
        <v>64.72138670966541</v>
      </c>
    </row>
    <row r="601" spans="1:11" ht="24">
      <c r="A601" s="7" t="s">
        <v>1178</v>
      </c>
      <c r="B601" s="16" t="s">
        <v>43</v>
      </c>
      <c r="C601" s="8" t="s">
        <v>183</v>
      </c>
      <c r="D601" s="8" t="s">
        <v>388</v>
      </c>
      <c r="E601" s="8" t="s">
        <v>404</v>
      </c>
      <c r="F601" s="8" t="s">
        <v>14</v>
      </c>
      <c r="G601" s="8" t="s">
        <v>14</v>
      </c>
      <c r="H601" s="9">
        <f t="shared" si="34"/>
        <v>3343</v>
      </c>
      <c r="I601" s="9">
        <f t="shared" si="34"/>
        <v>3224.9</v>
      </c>
      <c r="J601" s="9">
        <f t="shared" si="34"/>
        <v>2087.2</v>
      </c>
      <c r="K601" s="9">
        <f t="shared" si="33"/>
        <v>64.72138670966541</v>
      </c>
    </row>
    <row r="602" spans="1:11" ht="24">
      <c r="A602" s="7" t="s">
        <v>1179</v>
      </c>
      <c r="B602" s="16" t="s">
        <v>47</v>
      </c>
      <c r="C602" s="8" t="s">
        <v>183</v>
      </c>
      <c r="D602" s="8" t="s">
        <v>388</v>
      </c>
      <c r="E602" s="8" t="s">
        <v>404</v>
      </c>
      <c r="F602" s="8" t="s">
        <v>184</v>
      </c>
      <c r="G602" s="8" t="s">
        <v>14</v>
      </c>
      <c r="H602" s="9">
        <f>+H603+H604</f>
        <v>3343</v>
      </c>
      <c r="I602" s="9">
        <f>+I603+I604</f>
        <v>3224.9</v>
      </c>
      <c r="J602" s="9">
        <f>+J603+J604</f>
        <v>2087.2</v>
      </c>
      <c r="K602" s="9">
        <f t="shared" si="33"/>
        <v>64.72138670966541</v>
      </c>
    </row>
    <row r="603" spans="1:11" ht="24">
      <c r="A603" s="7" t="s">
        <v>1180</v>
      </c>
      <c r="B603" s="16" t="s">
        <v>80</v>
      </c>
      <c r="C603" s="8" t="s">
        <v>183</v>
      </c>
      <c r="D603" s="8" t="s">
        <v>388</v>
      </c>
      <c r="E603" s="8" t="s">
        <v>404</v>
      </c>
      <c r="F603" s="8" t="s">
        <v>184</v>
      </c>
      <c r="G603" s="8" t="s">
        <v>81</v>
      </c>
      <c r="H603" s="9">
        <v>3293</v>
      </c>
      <c r="I603" s="9">
        <v>3174.9</v>
      </c>
      <c r="J603" s="9">
        <v>2066</v>
      </c>
      <c r="K603" s="9">
        <f t="shared" si="33"/>
        <v>65.0729156823837</v>
      </c>
    </row>
    <row r="604" spans="1:11" ht="36">
      <c r="A604" s="7" t="s">
        <v>1181</v>
      </c>
      <c r="B604" s="16" t="s">
        <v>185</v>
      </c>
      <c r="C604" s="8" t="s">
        <v>183</v>
      </c>
      <c r="D604" s="8" t="s">
        <v>388</v>
      </c>
      <c r="E604" s="8" t="s">
        <v>404</v>
      </c>
      <c r="F604" s="8" t="s">
        <v>184</v>
      </c>
      <c r="G604" s="8" t="s">
        <v>186</v>
      </c>
      <c r="H604" s="9">
        <v>50</v>
      </c>
      <c r="I604" s="9">
        <v>50</v>
      </c>
      <c r="J604" s="9">
        <v>21.2</v>
      </c>
      <c r="K604" s="9">
        <f t="shared" si="33"/>
        <v>42.4</v>
      </c>
    </row>
    <row r="605" spans="1:11" ht="24">
      <c r="A605" s="7" t="s">
        <v>1182</v>
      </c>
      <c r="B605" s="16" t="s">
        <v>409</v>
      </c>
      <c r="C605" s="8" t="s">
        <v>183</v>
      </c>
      <c r="D605" s="8" t="s">
        <v>390</v>
      </c>
      <c r="E605" s="8" t="s">
        <v>14</v>
      </c>
      <c r="F605" s="8" t="s">
        <v>14</v>
      </c>
      <c r="G605" s="8" t="s">
        <v>14</v>
      </c>
      <c r="H605" s="9">
        <f aca="true" t="shared" si="35" ref="H605:J607">+H606</f>
        <v>0</v>
      </c>
      <c r="I605" s="9">
        <f t="shared" si="35"/>
        <v>66.6</v>
      </c>
      <c r="J605" s="9">
        <f t="shared" si="35"/>
        <v>0</v>
      </c>
      <c r="K605" s="9">
        <f t="shared" si="33"/>
        <v>0</v>
      </c>
    </row>
    <row r="606" spans="1:11" ht="12">
      <c r="A606" s="7" t="s">
        <v>1183</v>
      </c>
      <c r="B606" s="16" t="s">
        <v>176</v>
      </c>
      <c r="C606" s="8" t="s">
        <v>183</v>
      </c>
      <c r="D606" s="8" t="s">
        <v>390</v>
      </c>
      <c r="E606" s="8" t="s">
        <v>386</v>
      </c>
      <c r="F606" s="8" t="s">
        <v>14</v>
      </c>
      <c r="G606" s="8" t="s">
        <v>14</v>
      </c>
      <c r="H606" s="9">
        <f t="shared" si="35"/>
        <v>0</v>
      </c>
      <c r="I606" s="9">
        <f t="shared" si="35"/>
        <v>66.6</v>
      </c>
      <c r="J606" s="9">
        <f t="shared" si="35"/>
        <v>0</v>
      </c>
      <c r="K606" s="9">
        <f t="shared" si="33"/>
        <v>0</v>
      </c>
    </row>
    <row r="607" spans="1:11" ht="48">
      <c r="A607" s="7" t="s">
        <v>1184</v>
      </c>
      <c r="B607" s="16" t="s">
        <v>187</v>
      </c>
      <c r="C607" s="8" t="s">
        <v>183</v>
      </c>
      <c r="D607" s="8" t="s">
        <v>390</v>
      </c>
      <c r="E607" s="8" t="s">
        <v>386</v>
      </c>
      <c r="F607" s="8" t="s">
        <v>188</v>
      </c>
      <c r="G607" s="8" t="s">
        <v>14</v>
      </c>
      <c r="H607" s="9">
        <f t="shared" si="35"/>
        <v>0</v>
      </c>
      <c r="I607" s="9">
        <f t="shared" si="35"/>
        <v>66.6</v>
      </c>
      <c r="J607" s="9">
        <f t="shared" si="35"/>
        <v>0</v>
      </c>
      <c r="K607" s="9">
        <f t="shared" si="33"/>
        <v>0</v>
      </c>
    </row>
    <row r="608" spans="1:11" ht="12">
      <c r="A608" s="7" t="s">
        <v>1185</v>
      </c>
      <c r="B608" s="16" t="s">
        <v>28</v>
      </c>
      <c r="C608" s="8" t="s">
        <v>183</v>
      </c>
      <c r="D608" s="8" t="s">
        <v>390</v>
      </c>
      <c r="E608" s="8" t="s">
        <v>386</v>
      </c>
      <c r="F608" s="8" t="s">
        <v>188</v>
      </c>
      <c r="G608" s="8" t="s">
        <v>29</v>
      </c>
      <c r="H608" s="9"/>
      <c r="I608" s="9">
        <v>66.6</v>
      </c>
      <c r="J608" s="9"/>
      <c r="K608" s="9">
        <f t="shared" si="33"/>
        <v>0</v>
      </c>
    </row>
    <row r="609" spans="1:11" ht="12">
      <c r="A609" s="7" t="s">
        <v>1186</v>
      </c>
      <c r="B609" s="16" t="s">
        <v>412</v>
      </c>
      <c r="C609" s="8" t="s">
        <v>183</v>
      </c>
      <c r="D609" s="8" t="s">
        <v>413</v>
      </c>
      <c r="E609" s="8" t="s">
        <v>14</v>
      </c>
      <c r="F609" s="8" t="s">
        <v>14</v>
      </c>
      <c r="G609" s="8" t="s">
        <v>14</v>
      </c>
      <c r="H609" s="9">
        <f>+H613+H610</f>
        <v>9500</v>
      </c>
      <c r="I609" s="9">
        <f>+I613+I610</f>
        <v>8206.2</v>
      </c>
      <c r="J609" s="9">
        <f>+J613+J610</f>
        <v>0</v>
      </c>
      <c r="K609" s="9">
        <f t="shared" si="33"/>
        <v>0</v>
      </c>
    </row>
    <row r="610" spans="1:11" ht="12">
      <c r="A610" s="7" t="s">
        <v>1187</v>
      </c>
      <c r="B610" s="16" t="s">
        <v>91</v>
      </c>
      <c r="C610" s="8" t="s">
        <v>183</v>
      </c>
      <c r="D610" s="8" t="s">
        <v>413</v>
      </c>
      <c r="E610" s="8" t="s">
        <v>413</v>
      </c>
      <c r="F610" s="8"/>
      <c r="G610" s="8"/>
      <c r="H610" s="9">
        <f aca="true" t="shared" si="36" ref="H610:J611">+H611</f>
        <v>550</v>
      </c>
      <c r="I610" s="9">
        <f t="shared" si="36"/>
        <v>0</v>
      </c>
      <c r="J610" s="9">
        <f t="shared" si="36"/>
        <v>0</v>
      </c>
      <c r="K610" s="9">
        <f t="shared" si="33"/>
        <v>0</v>
      </c>
    </row>
    <row r="611" spans="1:11" ht="48">
      <c r="A611" s="7" t="s">
        <v>1188</v>
      </c>
      <c r="B611" s="16" t="s">
        <v>187</v>
      </c>
      <c r="C611" s="8" t="s">
        <v>183</v>
      </c>
      <c r="D611" s="8" t="s">
        <v>413</v>
      </c>
      <c r="E611" s="8" t="s">
        <v>413</v>
      </c>
      <c r="F611" s="8" t="s">
        <v>188</v>
      </c>
      <c r="G611" s="8"/>
      <c r="H611" s="9">
        <f t="shared" si="36"/>
        <v>550</v>
      </c>
      <c r="I611" s="9">
        <f t="shared" si="36"/>
        <v>0</v>
      </c>
      <c r="J611" s="9">
        <f t="shared" si="36"/>
        <v>0</v>
      </c>
      <c r="K611" s="9">
        <f t="shared" si="33"/>
        <v>0</v>
      </c>
    </row>
    <row r="612" spans="1:11" ht="24">
      <c r="A612" s="7" t="s">
        <v>1189</v>
      </c>
      <c r="B612" s="16" t="s">
        <v>80</v>
      </c>
      <c r="C612" s="8" t="s">
        <v>183</v>
      </c>
      <c r="D612" s="8" t="s">
        <v>413</v>
      </c>
      <c r="E612" s="8" t="s">
        <v>413</v>
      </c>
      <c r="F612" s="8" t="s">
        <v>188</v>
      </c>
      <c r="G612" s="8" t="s">
        <v>81</v>
      </c>
      <c r="H612" s="9">
        <v>550</v>
      </c>
      <c r="I612" s="9"/>
      <c r="J612" s="9"/>
      <c r="K612" s="9">
        <f t="shared" si="33"/>
        <v>0</v>
      </c>
    </row>
    <row r="613" spans="1:11" ht="12">
      <c r="A613" s="7" t="s">
        <v>1190</v>
      </c>
      <c r="B613" s="16" t="s">
        <v>95</v>
      </c>
      <c r="C613" s="8" t="s">
        <v>183</v>
      </c>
      <c r="D613" s="8" t="s">
        <v>413</v>
      </c>
      <c r="E613" s="8" t="s">
        <v>401</v>
      </c>
      <c r="F613" s="8" t="s">
        <v>14</v>
      </c>
      <c r="G613" s="8" t="s">
        <v>14</v>
      </c>
      <c r="H613" s="9">
        <f>+H614</f>
        <v>8950</v>
      </c>
      <c r="I613" s="9">
        <f>+I614</f>
        <v>8206.2</v>
      </c>
      <c r="J613" s="9">
        <f>+J614</f>
        <v>0</v>
      </c>
      <c r="K613" s="9">
        <f t="shared" si="33"/>
        <v>0</v>
      </c>
    </row>
    <row r="614" spans="1:11" ht="48">
      <c r="A614" s="7" t="s">
        <v>1191</v>
      </c>
      <c r="B614" s="16" t="s">
        <v>187</v>
      </c>
      <c r="C614" s="8" t="s">
        <v>183</v>
      </c>
      <c r="D614" s="8" t="s">
        <v>413</v>
      </c>
      <c r="E614" s="8" t="s">
        <v>401</v>
      </c>
      <c r="F614" s="8" t="s">
        <v>188</v>
      </c>
      <c r="G614" s="8" t="s">
        <v>14</v>
      </c>
      <c r="H614" s="9">
        <f>+H615+H616</f>
        <v>8950</v>
      </c>
      <c r="I614" s="9">
        <f>+I615+I616</f>
        <v>8206.2</v>
      </c>
      <c r="J614" s="9">
        <f>+J615+J616</f>
        <v>0</v>
      </c>
      <c r="K614" s="9">
        <f t="shared" si="33"/>
        <v>0</v>
      </c>
    </row>
    <row r="615" spans="1:11" ht="48">
      <c r="A615" s="7" t="s">
        <v>1192</v>
      </c>
      <c r="B615" s="16" t="s">
        <v>189</v>
      </c>
      <c r="C615" s="8" t="s">
        <v>183</v>
      </c>
      <c r="D615" s="8" t="s">
        <v>413</v>
      </c>
      <c r="E615" s="8" t="s">
        <v>401</v>
      </c>
      <c r="F615" s="8" t="s">
        <v>188</v>
      </c>
      <c r="G615" s="8" t="s">
        <v>190</v>
      </c>
      <c r="H615" s="9">
        <v>3591</v>
      </c>
      <c r="I615" s="9">
        <v>4006</v>
      </c>
      <c r="J615" s="9"/>
      <c r="K615" s="9">
        <f t="shared" si="33"/>
        <v>0</v>
      </c>
    </row>
    <row r="616" spans="1:11" ht="48">
      <c r="A616" s="7" t="s">
        <v>1193</v>
      </c>
      <c r="B616" s="16" t="s">
        <v>191</v>
      </c>
      <c r="C616" s="8" t="s">
        <v>183</v>
      </c>
      <c r="D616" s="8" t="s">
        <v>413</v>
      </c>
      <c r="E616" s="8" t="s">
        <v>401</v>
      </c>
      <c r="F616" s="8" t="s">
        <v>188</v>
      </c>
      <c r="G616" s="8" t="s">
        <v>192</v>
      </c>
      <c r="H616" s="9">
        <v>5359</v>
      </c>
      <c r="I616" s="9">
        <v>4200.2</v>
      </c>
      <c r="J616" s="9"/>
      <c r="K616" s="9">
        <f t="shared" si="33"/>
        <v>0</v>
      </c>
    </row>
    <row r="617" spans="1:11" ht="12">
      <c r="A617" s="7" t="s">
        <v>1194</v>
      </c>
      <c r="B617" s="16" t="s">
        <v>514</v>
      </c>
      <c r="C617" s="8" t="s">
        <v>183</v>
      </c>
      <c r="D617" s="8" t="s">
        <v>403</v>
      </c>
      <c r="E617" s="8" t="s">
        <v>14</v>
      </c>
      <c r="F617" s="8" t="s">
        <v>14</v>
      </c>
      <c r="G617" s="8" t="s">
        <v>14</v>
      </c>
      <c r="H617" s="9">
        <f aca="true" t="shared" si="37" ref="H617:J619">+H618</f>
        <v>500</v>
      </c>
      <c r="I617" s="9">
        <f t="shared" si="37"/>
        <v>489</v>
      </c>
      <c r="J617" s="9">
        <f t="shared" si="37"/>
        <v>489</v>
      </c>
      <c r="K617" s="9">
        <f t="shared" si="33"/>
        <v>100</v>
      </c>
    </row>
    <row r="618" spans="1:11" ht="12">
      <c r="A618" s="7" t="s">
        <v>1195</v>
      </c>
      <c r="B618" s="16" t="s">
        <v>125</v>
      </c>
      <c r="C618" s="8" t="s">
        <v>183</v>
      </c>
      <c r="D618" s="8" t="s">
        <v>403</v>
      </c>
      <c r="E618" s="8" t="s">
        <v>386</v>
      </c>
      <c r="F618" s="8" t="s">
        <v>14</v>
      </c>
      <c r="G618" s="8" t="s">
        <v>14</v>
      </c>
      <c r="H618" s="9">
        <f t="shared" si="37"/>
        <v>500</v>
      </c>
      <c r="I618" s="9">
        <f t="shared" si="37"/>
        <v>489</v>
      </c>
      <c r="J618" s="9">
        <f t="shared" si="37"/>
        <v>489</v>
      </c>
      <c r="K618" s="9">
        <f t="shared" si="33"/>
        <v>100</v>
      </c>
    </row>
    <row r="619" spans="1:11" ht="48">
      <c r="A619" s="7" t="s">
        <v>1196</v>
      </c>
      <c r="B619" s="16" t="s">
        <v>187</v>
      </c>
      <c r="C619" s="8" t="s">
        <v>183</v>
      </c>
      <c r="D619" s="8" t="s">
        <v>403</v>
      </c>
      <c r="E619" s="8" t="s">
        <v>386</v>
      </c>
      <c r="F619" s="8" t="s">
        <v>188</v>
      </c>
      <c r="G619" s="8" t="s">
        <v>14</v>
      </c>
      <c r="H619" s="9">
        <f t="shared" si="37"/>
        <v>500</v>
      </c>
      <c r="I619" s="9">
        <f t="shared" si="37"/>
        <v>489</v>
      </c>
      <c r="J619" s="9">
        <f t="shared" si="37"/>
        <v>489</v>
      </c>
      <c r="K619" s="9">
        <f t="shared" si="33"/>
        <v>100</v>
      </c>
    </row>
    <row r="620" spans="1:11" ht="24">
      <c r="A620" s="7" t="s">
        <v>1197</v>
      </c>
      <c r="B620" s="16" t="s">
        <v>80</v>
      </c>
      <c r="C620" s="8" t="s">
        <v>183</v>
      </c>
      <c r="D620" s="8" t="s">
        <v>403</v>
      </c>
      <c r="E620" s="8" t="s">
        <v>386</v>
      </c>
      <c r="F620" s="8" t="s">
        <v>188</v>
      </c>
      <c r="G620" s="8" t="s">
        <v>81</v>
      </c>
      <c r="H620" s="9">
        <v>500</v>
      </c>
      <c r="I620" s="9">
        <v>489</v>
      </c>
      <c r="J620" s="9">
        <v>489</v>
      </c>
      <c r="K620" s="9">
        <f t="shared" si="33"/>
        <v>100</v>
      </c>
    </row>
    <row r="621" spans="1:11" ht="24">
      <c r="A621" s="7" t="s">
        <v>1198</v>
      </c>
      <c r="B621" s="16" t="s">
        <v>193</v>
      </c>
      <c r="C621" s="8" t="s">
        <v>194</v>
      </c>
      <c r="D621" s="8" t="s">
        <v>14</v>
      </c>
      <c r="E621" s="8" t="s">
        <v>14</v>
      </c>
      <c r="F621" s="8" t="s">
        <v>14</v>
      </c>
      <c r="G621" s="8" t="s">
        <v>14</v>
      </c>
      <c r="H621" s="9">
        <f>+H622+H626+H641</f>
        <v>36944</v>
      </c>
      <c r="I621" s="9">
        <f>+I622+I626+I641</f>
        <v>108471.70000000001</v>
      </c>
      <c r="J621" s="9">
        <f>+J622+J626+J641</f>
        <v>102105.50000000001</v>
      </c>
      <c r="K621" s="9">
        <f t="shared" si="33"/>
        <v>94.13100375489644</v>
      </c>
    </row>
    <row r="622" spans="1:11" ht="36">
      <c r="A622" s="7" t="s">
        <v>1199</v>
      </c>
      <c r="B622" s="16" t="s">
        <v>399</v>
      </c>
      <c r="C622" s="8" t="s">
        <v>194</v>
      </c>
      <c r="D622" s="8" t="s">
        <v>400</v>
      </c>
      <c r="E622" s="8" t="s">
        <v>14</v>
      </c>
      <c r="F622" s="8" t="s">
        <v>14</v>
      </c>
      <c r="G622" s="8" t="s">
        <v>14</v>
      </c>
      <c r="H622" s="9">
        <f aca="true" t="shared" si="38" ref="H622:J624">+H623</f>
        <v>100</v>
      </c>
      <c r="I622" s="9">
        <f t="shared" si="38"/>
        <v>99.9</v>
      </c>
      <c r="J622" s="9">
        <f t="shared" si="38"/>
        <v>99.9</v>
      </c>
      <c r="K622" s="9">
        <f t="shared" si="33"/>
        <v>100</v>
      </c>
    </row>
    <row r="623" spans="1:11" ht="36">
      <c r="A623" s="7" t="s">
        <v>1200</v>
      </c>
      <c r="B623" s="16" t="s">
        <v>35</v>
      </c>
      <c r="C623" s="8" t="s">
        <v>194</v>
      </c>
      <c r="D623" s="8" t="s">
        <v>400</v>
      </c>
      <c r="E623" s="8" t="s">
        <v>401</v>
      </c>
      <c r="F623" s="8" t="s">
        <v>14</v>
      </c>
      <c r="G623" s="8" t="s">
        <v>14</v>
      </c>
      <c r="H623" s="9">
        <f t="shared" si="38"/>
        <v>100</v>
      </c>
      <c r="I623" s="9">
        <f t="shared" si="38"/>
        <v>99.9</v>
      </c>
      <c r="J623" s="9">
        <f t="shared" si="38"/>
        <v>99.9</v>
      </c>
      <c r="K623" s="9">
        <f t="shared" si="33"/>
        <v>100</v>
      </c>
    </row>
    <row r="624" spans="1:11" ht="36">
      <c r="A624" s="7" t="s">
        <v>1201</v>
      </c>
      <c r="B624" s="16" t="s">
        <v>195</v>
      </c>
      <c r="C624" s="8" t="s">
        <v>194</v>
      </c>
      <c r="D624" s="8" t="s">
        <v>400</v>
      </c>
      <c r="E624" s="8" t="s">
        <v>401</v>
      </c>
      <c r="F624" s="8" t="s">
        <v>196</v>
      </c>
      <c r="G624" s="8" t="s">
        <v>14</v>
      </c>
      <c r="H624" s="9">
        <f t="shared" si="38"/>
        <v>100</v>
      </c>
      <c r="I624" s="9">
        <f t="shared" si="38"/>
        <v>99.9</v>
      </c>
      <c r="J624" s="9">
        <f t="shared" si="38"/>
        <v>99.9</v>
      </c>
      <c r="K624" s="9">
        <f t="shared" si="33"/>
        <v>100</v>
      </c>
    </row>
    <row r="625" spans="1:11" ht="24">
      <c r="A625" s="7" t="s">
        <v>1202</v>
      </c>
      <c r="B625" s="16" t="s">
        <v>18</v>
      </c>
      <c r="C625" s="8" t="s">
        <v>194</v>
      </c>
      <c r="D625" s="8" t="s">
        <v>400</v>
      </c>
      <c r="E625" s="8" t="s">
        <v>401</v>
      </c>
      <c r="F625" s="8" t="s">
        <v>196</v>
      </c>
      <c r="G625" s="8" t="s">
        <v>19</v>
      </c>
      <c r="H625" s="9">
        <v>100</v>
      </c>
      <c r="I625" s="9">
        <v>99.9</v>
      </c>
      <c r="J625" s="9">
        <v>99.9</v>
      </c>
      <c r="K625" s="9">
        <f t="shared" si="33"/>
        <v>100</v>
      </c>
    </row>
    <row r="626" spans="1:11" ht="12">
      <c r="A626" s="7" t="s">
        <v>1203</v>
      </c>
      <c r="B626" s="16" t="s">
        <v>402</v>
      </c>
      <c r="C626" s="8" t="s">
        <v>194</v>
      </c>
      <c r="D626" s="8" t="s">
        <v>388</v>
      </c>
      <c r="E626" s="8" t="s">
        <v>14</v>
      </c>
      <c r="F626" s="8" t="s">
        <v>14</v>
      </c>
      <c r="G626" s="8" t="s">
        <v>14</v>
      </c>
      <c r="H626" s="9">
        <f>+H627+H630</f>
        <v>0</v>
      </c>
      <c r="I626" s="9">
        <f>+I627+I630</f>
        <v>34020.700000000004</v>
      </c>
      <c r="J626" s="9">
        <f>+J627+J630</f>
        <v>34020.700000000004</v>
      </c>
      <c r="K626" s="9">
        <f t="shared" si="33"/>
        <v>100</v>
      </c>
    </row>
    <row r="627" spans="1:11" ht="12">
      <c r="A627" s="7" t="s">
        <v>1204</v>
      </c>
      <c r="B627" s="16" t="s">
        <v>581</v>
      </c>
      <c r="C627" s="8" t="s">
        <v>194</v>
      </c>
      <c r="D627" s="8" t="s">
        <v>388</v>
      </c>
      <c r="E627" s="8" t="s">
        <v>386</v>
      </c>
      <c r="F627" s="8" t="s">
        <v>14</v>
      </c>
      <c r="G627" s="8" t="s">
        <v>14</v>
      </c>
      <c r="H627" s="9">
        <f aca="true" t="shared" si="39" ref="H627:J628">+H628</f>
        <v>0</v>
      </c>
      <c r="I627" s="9">
        <f t="shared" si="39"/>
        <v>202.8</v>
      </c>
      <c r="J627" s="9">
        <f t="shared" si="39"/>
        <v>202.8</v>
      </c>
      <c r="K627" s="9">
        <f t="shared" si="33"/>
        <v>100</v>
      </c>
    </row>
    <row r="628" spans="1:11" ht="48">
      <c r="A628" s="7" t="s">
        <v>1205</v>
      </c>
      <c r="B628" s="16" t="s">
        <v>582</v>
      </c>
      <c r="C628" s="8" t="s">
        <v>194</v>
      </c>
      <c r="D628" s="8" t="s">
        <v>388</v>
      </c>
      <c r="E628" s="8" t="s">
        <v>386</v>
      </c>
      <c r="F628" s="8" t="s">
        <v>583</v>
      </c>
      <c r="G628" s="8" t="s">
        <v>14</v>
      </c>
      <c r="H628" s="9">
        <f t="shared" si="39"/>
        <v>0</v>
      </c>
      <c r="I628" s="9">
        <f t="shared" si="39"/>
        <v>202.8</v>
      </c>
      <c r="J628" s="9">
        <f t="shared" si="39"/>
        <v>202.8</v>
      </c>
      <c r="K628" s="9">
        <f t="shared" si="33"/>
        <v>100</v>
      </c>
    </row>
    <row r="629" spans="1:11" ht="24">
      <c r="A629" s="7" t="s">
        <v>1206</v>
      </c>
      <c r="B629" s="16" t="s">
        <v>80</v>
      </c>
      <c r="C629" s="8" t="s">
        <v>194</v>
      </c>
      <c r="D629" s="8" t="s">
        <v>388</v>
      </c>
      <c r="E629" s="8" t="s">
        <v>386</v>
      </c>
      <c r="F629" s="8" t="s">
        <v>583</v>
      </c>
      <c r="G629" s="8" t="s">
        <v>81</v>
      </c>
      <c r="H629" s="9"/>
      <c r="I629" s="9">
        <v>202.8</v>
      </c>
      <c r="J629" s="9">
        <v>202.8</v>
      </c>
      <c r="K629" s="9">
        <f t="shared" si="33"/>
        <v>100</v>
      </c>
    </row>
    <row r="630" spans="1:11" ht="12">
      <c r="A630" s="7" t="s">
        <v>1207</v>
      </c>
      <c r="B630" s="16" t="s">
        <v>584</v>
      </c>
      <c r="C630" s="8" t="s">
        <v>194</v>
      </c>
      <c r="D630" s="8" t="s">
        <v>388</v>
      </c>
      <c r="E630" s="8" t="s">
        <v>401</v>
      </c>
      <c r="F630" s="8" t="s">
        <v>14</v>
      </c>
      <c r="G630" s="8" t="s">
        <v>14</v>
      </c>
      <c r="H630" s="9">
        <f>+H631+H633+H635+H637+H639</f>
        <v>0</v>
      </c>
      <c r="I630" s="9">
        <f>+I631+I633+I635+I637+I639</f>
        <v>33817.9</v>
      </c>
      <c r="J630" s="9">
        <f>+J631+J633+J635+J637+J639</f>
        <v>33817.9</v>
      </c>
      <c r="K630" s="9">
        <f t="shared" si="33"/>
        <v>100</v>
      </c>
    </row>
    <row r="631" spans="1:11" ht="36">
      <c r="A631" s="7" t="s">
        <v>1208</v>
      </c>
      <c r="B631" s="16" t="s">
        <v>585</v>
      </c>
      <c r="C631" s="8" t="s">
        <v>194</v>
      </c>
      <c r="D631" s="8" t="s">
        <v>388</v>
      </c>
      <c r="E631" s="8" t="s">
        <v>401</v>
      </c>
      <c r="F631" s="8" t="s">
        <v>586</v>
      </c>
      <c r="G631" s="8" t="s">
        <v>14</v>
      </c>
      <c r="H631" s="9">
        <f>+H632</f>
        <v>0</v>
      </c>
      <c r="I631" s="9">
        <f>+I632</f>
        <v>8756.9</v>
      </c>
      <c r="J631" s="9">
        <f>+J632</f>
        <v>8756.9</v>
      </c>
      <c r="K631" s="9">
        <f t="shared" si="33"/>
        <v>100</v>
      </c>
    </row>
    <row r="632" spans="1:11" ht="24">
      <c r="A632" s="7" t="s">
        <v>1209</v>
      </c>
      <c r="B632" s="16" t="s">
        <v>18</v>
      </c>
      <c r="C632" s="8" t="s">
        <v>194</v>
      </c>
      <c r="D632" s="8" t="s">
        <v>388</v>
      </c>
      <c r="E632" s="8" t="s">
        <v>401</v>
      </c>
      <c r="F632" s="8" t="s">
        <v>586</v>
      </c>
      <c r="G632" s="8" t="s">
        <v>19</v>
      </c>
      <c r="H632" s="9"/>
      <c r="I632" s="9">
        <v>8756.9</v>
      </c>
      <c r="J632" s="9">
        <v>8756.9</v>
      </c>
      <c r="K632" s="9">
        <f t="shared" si="33"/>
        <v>100</v>
      </c>
    </row>
    <row r="633" spans="1:11" ht="36">
      <c r="A633" s="7" t="s">
        <v>1210</v>
      </c>
      <c r="B633" s="16" t="s">
        <v>221</v>
      </c>
      <c r="C633" s="8" t="s">
        <v>194</v>
      </c>
      <c r="D633" s="8" t="s">
        <v>388</v>
      </c>
      <c r="E633" s="8" t="s">
        <v>401</v>
      </c>
      <c r="F633" s="8" t="s">
        <v>587</v>
      </c>
      <c r="G633" s="8" t="s">
        <v>14</v>
      </c>
      <c r="H633" s="9">
        <f>+H634</f>
        <v>0</v>
      </c>
      <c r="I633" s="9">
        <f>+I634</f>
        <v>20000</v>
      </c>
      <c r="J633" s="9">
        <f>+J634</f>
        <v>20000</v>
      </c>
      <c r="K633" s="9">
        <f t="shared" si="33"/>
        <v>100</v>
      </c>
    </row>
    <row r="634" spans="1:11" ht="24">
      <c r="A634" s="7" t="s">
        <v>1211</v>
      </c>
      <c r="B634" s="16" t="s">
        <v>18</v>
      </c>
      <c r="C634" s="8" t="s">
        <v>194</v>
      </c>
      <c r="D634" s="8" t="s">
        <v>388</v>
      </c>
      <c r="E634" s="8" t="s">
        <v>401</v>
      </c>
      <c r="F634" s="8" t="s">
        <v>587</v>
      </c>
      <c r="G634" s="8" t="s">
        <v>19</v>
      </c>
      <c r="H634" s="9"/>
      <c r="I634" s="9">
        <v>20000</v>
      </c>
      <c r="J634" s="9">
        <v>20000</v>
      </c>
      <c r="K634" s="9">
        <f t="shared" si="33"/>
        <v>100</v>
      </c>
    </row>
    <row r="635" spans="1:11" ht="48">
      <c r="A635" s="7" t="s">
        <v>1212</v>
      </c>
      <c r="B635" s="16" t="s">
        <v>213</v>
      </c>
      <c r="C635" s="8" t="s">
        <v>194</v>
      </c>
      <c r="D635" s="8" t="s">
        <v>388</v>
      </c>
      <c r="E635" s="8" t="s">
        <v>401</v>
      </c>
      <c r="F635" s="8" t="s">
        <v>214</v>
      </c>
      <c r="G635" s="8" t="s">
        <v>14</v>
      </c>
      <c r="H635" s="9">
        <f>+H636</f>
        <v>0</v>
      </c>
      <c r="I635" s="9">
        <f>+I636</f>
        <v>3052.2</v>
      </c>
      <c r="J635" s="9">
        <f>+J636</f>
        <v>3052.2</v>
      </c>
      <c r="K635" s="9">
        <f t="shared" si="33"/>
        <v>100</v>
      </c>
    </row>
    <row r="636" spans="1:11" ht="24">
      <c r="A636" s="7" t="s">
        <v>1213</v>
      </c>
      <c r="B636" s="16" t="s">
        <v>18</v>
      </c>
      <c r="C636" s="8" t="s">
        <v>194</v>
      </c>
      <c r="D636" s="8" t="s">
        <v>388</v>
      </c>
      <c r="E636" s="8" t="s">
        <v>401</v>
      </c>
      <c r="F636" s="8" t="s">
        <v>214</v>
      </c>
      <c r="G636" s="8" t="s">
        <v>19</v>
      </c>
      <c r="H636" s="9"/>
      <c r="I636" s="9">
        <v>3052.2</v>
      </c>
      <c r="J636" s="9">
        <v>3052.2</v>
      </c>
      <c r="K636" s="9">
        <f t="shared" si="33"/>
        <v>100</v>
      </c>
    </row>
    <row r="637" spans="1:11" ht="84">
      <c r="A637" s="7" t="s">
        <v>1214</v>
      </c>
      <c r="B637" s="17" t="s">
        <v>588</v>
      </c>
      <c r="C637" s="8" t="s">
        <v>194</v>
      </c>
      <c r="D637" s="8" t="s">
        <v>388</v>
      </c>
      <c r="E637" s="8" t="s">
        <v>401</v>
      </c>
      <c r="F637" s="8" t="s">
        <v>589</v>
      </c>
      <c r="G637" s="8" t="s">
        <v>14</v>
      </c>
      <c r="H637" s="9">
        <f>+H638</f>
        <v>0</v>
      </c>
      <c r="I637" s="9">
        <f>+I638</f>
        <v>8.8</v>
      </c>
      <c r="J637" s="9">
        <f>+J638</f>
        <v>8.8</v>
      </c>
      <c r="K637" s="9">
        <f t="shared" si="33"/>
        <v>100</v>
      </c>
    </row>
    <row r="638" spans="1:11" ht="24">
      <c r="A638" s="7" t="s">
        <v>1215</v>
      </c>
      <c r="B638" s="16" t="s">
        <v>18</v>
      </c>
      <c r="C638" s="8" t="s">
        <v>194</v>
      </c>
      <c r="D638" s="8" t="s">
        <v>388</v>
      </c>
      <c r="E638" s="8" t="s">
        <v>401</v>
      </c>
      <c r="F638" s="8" t="s">
        <v>589</v>
      </c>
      <c r="G638" s="8" t="s">
        <v>19</v>
      </c>
      <c r="H638" s="9"/>
      <c r="I638" s="9">
        <v>8.8</v>
      </c>
      <c r="J638" s="9">
        <v>8.8</v>
      </c>
      <c r="K638" s="9">
        <f t="shared" si="33"/>
        <v>100</v>
      </c>
    </row>
    <row r="639" spans="1:11" ht="36">
      <c r="A639" s="7" t="s">
        <v>1216</v>
      </c>
      <c r="B639" s="16" t="s">
        <v>221</v>
      </c>
      <c r="C639" s="8" t="s">
        <v>194</v>
      </c>
      <c r="D639" s="8" t="s">
        <v>388</v>
      </c>
      <c r="E639" s="8" t="s">
        <v>401</v>
      </c>
      <c r="F639" s="8" t="s">
        <v>222</v>
      </c>
      <c r="G639" s="8" t="s">
        <v>14</v>
      </c>
      <c r="H639" s="9">
        <f>+H640</f>
        <v>0</v>
      </c>
      <c r="I639" s="9">
        <f>+I640</f>
        <v>2000</v>
      </c>
      <c r="J639" s="9">
        <f>+J640</f>
        <v>2000</v>
      </c>
      <c r="K639" s="9">
        <f t="shared" si="33"/>
        <v>100</v>
      </c>
    </row>
    <row r="640" spans="1:11" ht="24">
      <c r="A640" s="7" t="s">
        <v>1217</v>
      </c>
      <c r="B640" s="16" t="s">
        <v>18</v>
      </c>
      <c r="C640" s="8" t="s">
        <v>194</v>
      </c>
      <c r="D640" s="8" t="s">
        <v>388</v>
      </c>
      <c r="E640" s="8" t="s">
        <v>401</v>
      </c>
      <c r="F640" s="8" t="s">
        <v>222</v>
      </c>
      <c r="G640" s="8" t="s">
        <v>19</v>
      </c>
      <c r="H640" s="9"/>
      <c r="I640" s="9">
        <v>2000</v>
      </c>
      <c r="J640" s="9">
        <v>2000</v>
      </c>
      <c r="K640" s="9">
        <f t="shared" si="33"/>
        <v>100</v>
      </c>
    </row>
    <row r="641" spans="1:11" ht="24">
      <c r="A641" s="7" t="s">
        <v>1218</v>
      </c>
      <c r="B641" s="16" t="s">
        <v>409</v>
      </c>
      <c r="C641" s="8" t="s">
        <v>194</v>
      </c>
      <c r="D641" s="8" t="s">
        <v>390</v>
      </c>
      <c r="E641" s="8" t="s">
        <v>14</v>
      </c>
      <c r="F641" s="8" t="s">
        <v>14</v>
      </c>
      <c r="G641" s="8" t="s">
        <v>14</v>
      </c>
      <c r="H641" s="9">
        <f>+H642+H658+H676+H693</f>
        <v>36844</v>
      </c>
      <c r="I641" s="9">
        <f>+I642+I658+I676+I693</f>
        <v>74351.1</v>
      </c>
      <c r="J641" s="9">
        <f>+J642+J658+J676+J693</f>
        <v>67984.90000000001</v>
      </c>
      <c r="K641" s="9">
        <f t="shared" si="33"/>
        <v>91.43765189755095</v>
      </c>
    </row>
    <row r="642" spans="1:11" ht="12">
      <c r="A642" s="7" t="s">
        <v>1219</v>
      </c>
      <c r="B642" s="16" t="s">
        <v>176</v>
      </c>
      <c r="C642" s="8" t="s">
        <v>194</v>
      </c>
      <c r="D642" s="8" t="s">
        <v>390</v>
      </c>
      <c r="E642" s="8" t="s">
        <v>386</v>
      </c>
      <c r="F642" s="8" t="s">
        <v>14</v>
      </c>
      <c r="G642" s="8" t="s">
        <v>14</v>
      </c>
      <c r="H642" s="9">
        <f>+H643+H645+H648+H650+H652+H654+H656</f>
        <v>1770.1</v>
      </c>
      <c r="I642" s="9">
        <f>+I643+I645+I648+I650+I652+I654+I656</f>
        <v>30575.100000000002</v>
      </c>
      <c r="J642" s="9">
        <f>+J643+J645+J648+J650+J652+J654+J656</f>
        <v>30574.2</v>
      </c>
      <c r="K642" s="9">
        <f t="shared" si="33"/>
        <v>99.99705642827006</v>
      </c>
    </row>
    <row r="643" spans="1:11" ht="24">
      <c r="A643" s="7" t="s">
        <v>1220</v>
      </c>
      <c r="B643" s="16" t="s">
        <v>590</v>
      </c>
      <c r="C643" s="8" t="s">
        <v>194</v>
      </c>
      <c r="D643" s="8" t="s">
        <v>390</v>
      </c>
      <c r="E643" s="8" t="s">
        <v>386</v>
      </c>
      <c r="F643" s="8" t="s">
        <v>591</v>
      </c>
      <c r="G643" s="8" t="s">
        <v>14</v>
      </c>
      <c r="H643" s="9">
        <f>+H644</f>
        <v>0</v>
      </c>
      <c r="I643" s="9">
        <f>+I644</f>
        <v>19066.1</v>
      </c>
      <c r="J643" s="9">
        <f>+J644</f>
        <v>19066.1</v>
      </c>
      <c r="K643" s="9">
        <f t="shared" si="33"/>
        <v>100</v>
      </c>
    </row>
    <row r="644" spans="1:11" ht="12">
      <c r="A644" s="7" t="s">
        <v>1221</v>
      </c>
      <c r="B644" s="16" t="s">
        <v>41</v>
      </c>
      <c r="C644" s="8" t="s">
        <v>194</v>
      </c>
      <c r="D644" s="8" t="s">
        <v>390</v>
      </c>
      <c r="E644" s="8" t="s">
        <v>386</v>
      </c>
      <c r="F644" s="8" t="s">
        <v>591</v>
      </c>
      <c r="G644" s="8" t="s">
        <v>42</v>
      </c>
      <c r="H644" s="9"/>
      <c r="I644" s="9">
        <v>19066.1</v>
      </c>
      <c r="J644" s="9">
        <v>19066.1</v>
      </c>
      <c r="K644" s="9">
        <f t="shared" si="33"/>
        <v>100</v>
      </c>
    </row>
    <row r="645" spans="1:11" ht="24">
      <c r="A645" s="7" t="s">
        <v>1222</v>
      </c>
      <c r="B645" s="16" t="s">
        <v>590</v>
      </c>
      <c r="C645" s="8" t="s">
        <v>194</v>
      </c>
      <c r="D645" s="8" t="s">
        <v>390</v>
      </c>
      <c r="E645" s="8" t="s">
        <v>386</v>
      </c>
      <c r="F645" s="8" t="s">
        <v>197</v>
      </c>
      <c r="G645" s="8" t="s">
        <v>14</v>
      </c>
      <c r="H645" s="9">
        <f>+H646+H647</f>
        <v>200</v>
      </c>
      <c r="I645" s="9">
        <f>+I646+I647</f>
        <v>9433.900000000001</v>
      </c>
      <c r="J645" s="9">
        <f>+J646+J647</f>
        <v>9433.900000000001</v>
      </c>
      <c r="K645" s="9">
        <f t="shared" si="33"/>
        <v>100</v>
      </c>
    </row>
    <row r="646" spans="1:11" ht="12">
      <c r="A646" s="7" t="s">
        <v>1223</v>
      </c>
      <c r="B646" s="16" t="s">
        <v>41</v>
      </c>
      <c r="C646" s="8" t="s">
        <v>194</v>
      </c>
      <c r="D646" s="8" t="s">
        <v>390</v>
      </c>
      <c r="E646" s="8" t="s">
        <v>386</v>
      </c>
      <c r="F646" s="8" t="s">
        <v>197</v>
      </c>
      <c r="G646" s="8" t="s">
        <v>42</v>
      </c>
      <c r="H646" s="9"/>
      <c r="I646" s="9">
        <v>9151.7</v>
      </c>
      <c r="J646" s="9">
        <v>9151.7</v>
      </c>
      <c r="K646" s="9">
        <f t="shared" si="33"/>
        <v>100</v>
      </c>
    </row>
    <row r="647" spans="1:11" ht="84">
      <c r="A647" s="7" t="s">
        <v>1224</v>
      </c>
      <c r="B647" s="16" t="s">
        <v>592</v>
      </c>
      <c r="C647" s="8" t="s">
        <v>194</v>
      </c>
      <c r="D647" s="8" t="s">
        <v>390</v>
      </c>
      <c r="E647" s="8" t="s">
        <v>386</v>
      </c>
      <c r="F647" s="8" t="s">
        <v>197</v>
      </c>
      <c r="G647" s="8" t="s">
        <v>198</v>
      </c>
      <c r="H647" s="9">
        <v>200</v>
      </c>
      <c r="I647" s="9">
        <v>282.2</v>
      </c>
      <c r="J647" s="9">
        <v>282.2</v>
      </c>
      <c r="K647" s="9">
        <f t="shared" si="33"/>
        <v>100</v>
      </c>
    </row>
    <row r="648" spans="1:11" ht="36">
      <c r="A648" s="7" t="s">
        <v>1225</v>
      </c>
      <c r="B648" s="16" t="s">
        <v>199</v>
      </c>
      <c r="C648" s="8" t="s">
        <v>194</v>
      </c>
      <c r="D648" s="8" t="s">
        <v>390</v>
      </c>
      <c r="E648" s="8" t="s">
        <v>386</v>
      </c>
      <c r="F648" s="8" t="s">
        <v>200</v>
      </c>
      <c r="G648" s="8" t="s">
        <v>14</v>
      </c>
      <c r="H648" s="9">
        <f>+H649</f>
        <v>544.9</v>
      </c>
      <c r="I648" s="9">
        <f>+I649</f>
        <v>116.9</v>
      </c>
      <c r="J648" s="9">
        <f>+J649</f>
        <v>116.5</v>
      </c>
      <c r="K648" s="9">
        <f t="shared" si="33"/>
        <v>99.65782720273738</v>
      </c>
    </row>
    <row r="649" spans="1:11" ht="12">
      <c r="A649" s="7" t="s">
        <v>1226</v>
      </c>
      <c r="B649" s="16" t="s">
        <v>41</v>
      </c>
      <c r="C649" s="8" t="s">
        <v>194</v>
      </c>
      <c r="D649" s="8" t="s">
        <v>390</v>
      </c>
      <c r="E649" s="8" t="s">
        <v>386</v>
      </c>
      <c r="F649" s="8" t="s">
        <v>200</v>
      </c>
      <c r="G649" s="8" t="s">
        <v>42</v>
      </c>
      <c r="H649" s="9">
        <v>544.9</v>
      </c>
      <c r="I649" s="9">
        <v>116.9</v>
      </c>
      <c r="J649" s="9">
        <v>116.5</v>
      </c>
      <c r="K649" s="9">
        <f t="shared" si="33"/>
        <v>99.65782720273738</v>
      </c>
    </row>
    <row r="650" spans="1:11" ht="24">
      <c r="A650" s="7" t="s">
        <v>1227</v>
      </c>
      <c r="B650" s="16" t="s">
        <v>177</v>
      </c>
      <c r="C650" s="8" t="s">
        <v>194</v>
      </c>
      <c r="D650" s="8" t="s">
        <v>390</v>
      </c>
      <c r="E650" s="8" t="s">
        <v>386</v>
      </c>
      <c r="F650" s="8" t="s">
        <v>178</v>
      </c>
      <c r="G650" s="8" t="s">
        <v>14</v>
      </c>
      <c r="H650" s="9">
        <f>+H651</f>
        <v>0</v>
      </c>
      <c r="I650" s="9">
        <f>+I651</f>
        <v>789.8</v>
      </c>
      <c r="J650" s="9">
        <f>+J651</f>
        <v>789.8</v>
      </c>
      <c r="K650" s="9">
        <f t="shared" si="33"/>
        <v>100</v>
      </c>
    </row>
    <row r="651" spans="1:11" ht="24">
      <c r="A651" s="7" t="s">
        <v>1228</v>
      </c>
      <c r="B651" s="16" t="s">
        <v>18</v>
      </c>
      <c r="C651" s="8" t="s">
        <v>194</v>
      </c>
      <c r="D651" s="8" t="s">
        <v>390</v>
      </c>
      <c r="E651" s="8" t="s">
        <v>386</v>
      </c>
      <c r="F651" s="8" t="s">
        <v>178</v>
      </c>
      <c r="G651" s="8" t="s">
        <v>19</v>
      </c>
      <c r="H651" s="9"/>
      <c r="I651" s="9">
        <v>789.8</v>
      </c>
      <c r="J651" s="9">
        <v>789.8</v>
      </c>
      <c r="K651" s="9">
        <f t="shared" si="33"/>
        <v>100</v>
      </c>
    </row>
    <row r="652" spans="1:11" ht="60">
      <c r="A652" s="7" t="s">
        <v>1229</v>
      </c>
      <c r="B652" s="16" t="s">
        <v>398</v>
      </c>
      <c r="C652" s="8" t="s">
        <v>194</v>
      </c>
      <c r="D652" s="8" t="s">
        <v>390</v>
      </c>
      <c r="E652" s="8" t="s">
        <v>386</v>
      </c>
      <c r="F652" s="8" t="s">
        <v>201</v>
      </c>
      <c r="G652" s="8" t="s">
        <v>14</v>
      </c>
      <c r="H652" s="9">
        <f>+H653</f>
        <v>1023.4</v>
      </c>
      <c r="I652" s="9">
        <f>+I653</f>
        <v>1023.4</v>
      </c>
      <c r="J652" s="9">
        <f>+J653</f>
        <v>1022.9</v>
      </c>
      <c r="K652" s="9">
        <f t="shared" si="33"/>
        <v>99.95114324799688</v>
      </c>
    </row>
    <row r="653" spans="1:11" ht="24">
      <c r="A653" s="7" t="s">
        <v>1230</v>
      </c>
      <c r="B653" s="16" t="s">
        <v>18</v>
      </c>
      <c r="C653" s="8" t="s">
        <v>194</v>
      </c>
      <c r="D653" s="8" t="s">
        <v>390</v>
      </c>
      <c r="E653" s="8" t="s">
        <v>386</v>
      </c>
      <c r="F653" s="8" t="s">
        <v>201</v>
      </c>
      <c r="G653" s="8" t="s">
        <v>19</v>
      </c>
      <c r="H653" s="9">
        <v>1023.4</v>
      </c>
      <c r="I653" s="9">
        <v>1023.4</v>
      </c>
      <c r="J653" s="9">
        <v>1022.9</v>
      </c>
      <c r="K653" s="9">
        <f t="shared" si="33"/>
        <v>99.95114324799688</v>
      </c>
    </row>
    <row r="654" spans="1:11" ht="60">
      <c r="A654" s="7" t="s">
        <v>1231</v>
      </c>
      <c r="B654" s="16" t="s">
        <v>202</v>
      </c>
      <c r="C654" s="8" t="s">
        <v>194</v>
      </c>
      <c r="D654" s="8" t="s">
        <v>390</v>
      </c>
      <c r="E654" s="8" t="s">
        <v>386</v>
      </c>
      <c r="F654" s="8" t="s">
        <v>203</v>
      </c>
      <c r="G654" s="8" t="s">
        <v>14</v>
      </c>
      <c r="H654" s="9">
        <f>+H655</f>
        <v>1.8</v>
      </c>
      <c r="I654" s="9">
        <f>+I655</f>
        <v>1.5</v>
      </c>
      <c r="J654" s="9">
        <f>+J655</f>
        <v>1.5</v>
      </c>
      <c r="K654" s="9">
        <f aca="true" t="shared" si="40" ref="K654:K717">IF(I654=0,0,J654/I654)*100</f>
        <v>100</v>
      </c>
    </row>
    <row r="655" spans="1:11" ht="12">
      <c r="A655" s="7" t="s">
        <v>1232</v>
      </c>
      <c r="B655" s="16" t="s">
        <v>41</v>
      </c>
      <c r="C655" s="8" t="s">
        <v>194</v>
      </c>
      <c r="D655" s="8" t="s">
        <v>390</v>
      </c>
      <c r="E655" s="8" t="s">
        <v>386</v>
      </c>
      <c r="F655" s="8" t="s">
        <v>203</v>
      </c>
      <c r="G655" s="8" t="s">
        <v>42</v>
      </c>
      <c r="H655" s="9">
        <v>1.8</v>
      </c>
      <c r="I655" s="9">
        <v>1.5</v>
      </c>
      <c r="J655" s="9">
        <v>1.5</v>
      </c>
      <c r="K655" s="9">
        <f t="shared" si="40"/>
        <v>100</v>
      </c>
    </row>
    <row r="656" spans="1:11" ht="60">
      <c r="A656" s="7" t="s">
        <v>1233</v>
      </c>
      <c r="B656" s="16" t="s">
        <v>593</v>
      </c>
      <c r="C656" s="8" t="s">
        <v>194</v>
      </c>
      <c r="D656" s="8" t="s">
        <v>390</v>
      </c>
      <c r="E656" s="8" t="s">
        <v>386</v>
      </c>
      <c r="F656" s="8" t="s">
        <v>594</v>
      </c>
      <c r="G656" s="8" t="s">
        <v>14</v>
      </c>
      <c r="H656" s="9">
        <f>+H657</f>
        <v>0</v>
      </c>
      <c r="I656" s="9">
        <f>+I657</f>
        <v>143.5</v>
      </c>
      <c r="J656" s="9">
        <f>+J657</f>
        <v>143.5</v>
      </c>
      <c r="K656" s="9">
        <f t="shared" si="40"/>
        <v>100</v>
      </c>
    </row>
    <row r="657" spans="1:11" ht="12">
      <c r="A657" s="7" t="s">
        <v>1234</v>
      </c>
      <c r="B657" s="16" t="s">
        <v>41</v>
      </c>
      <c r="C657" s="8" t="s">
        <v>194</v>
      </c>
      <c r="D657" s="8" t="s">
        <v>390</v>
      </c>
      <c r="E657" s="8" t="s">
        <v>386</v>
      </c>
      <c r="F657" s="8" t="s">
        <v>594</v>
      </c>
      <c r="G657" s="8" t="s">
        <v>42</v>
      </c>
      <c r="H657" s="9"/>
      <c r="I657" s="9">
        <v>143.5</v>
      </c>
      <c r="J657" s="9">
        <v>143.5</v>
      </c>
      <c r="K657" s="9">
        <f t="shared" si="40"/>
        <v>100</v>
      </c>
    </row>
    <row r="658" spans="1:11" ht="12">
      <c r="A658" s="7" t="s">
        <v>1235</v>
      </c>
      <c r="B658" s="16" t="s">
        <v>204</v>
      </c>
      <c r="C658" s="8" t="s">
        <v>194</v>
      </c>
      <c r="D658" s="8" t="s">
        <v>390</v>
      </c>
      <c r="E658" s="8" t="s">
        <v>387</v>
      </c>
      <c r="F658" s="8" t="s">
        <v>14</v>
      </c>
      <c r="G658" s="8" t="s">
        <v>14</v>
      </c>
      <c r="H658" s="9">
        <f>+H659+H661+H664+H666+H668+H670+H672+H674</f>
        <v>10992.300000000001</v>
      </c>
      <c r="I658" s="9">
        <f>+I659+I661+I664+I666+I668+I670+I672+I674</f>
        <v>15254.199999999999</v>
      </c>
      <c r="J658" s="9">
        <f>+J659+J661+J664+J666+J668+J670+J672+J674</f>
        <v>8892.6</v>
      </c>
      <c r="K658" s="9">
        <f t="shared" si="40"/>
        <v>58.29607583485205</v>
      </c>
    </row>
    <row r="659" spans="1:11" ht="36">
      <c r="A659" s="7" t="s">
        <v>1236</v>
      </c>
      <c r="B659" s="16" t="s">
        <v>394</v>
      </c>
      <c r="C659" s="8" t="s">
        <v>194</v>
      </c>
      <c r="D659" s="8" t="s">
        <v>390</v>
      </c>
      <c r="E659" s="8" t="s">
        <v>387</v>
      </c>
      <c r="F659" s="8" t="s">
        <v>395</v>
      </c>
      <c r="G659" s="8" t="s">
        <v>14</v>
      </c>
      <c r="H659" s="9">
        <f>+H660</f>
        <v>0</v>
      </c>
      <c r="I659" s="9">
        <f>+I660</f>
        <v>4000</v>
      </c>
      <c r="J659" s="9">
        <f>+J660</f>
        <v>0</v>
      </c>
      <c r="K659" s="9">
        <f t="shared" si="40"/>
        <v>0</v>
      </c>
    </row>
    <row r="660" spans="1:11" ht="24">
      <c r="A660" s="7" t="s">
        <v>1237</v>
      </c>
      <c r="B660" s="16" t="s">
        <v>18</v>
      </c>
      <c r="C660" s="8" t="s">
        <v>194</v>
      </c>
      <c r="D660" s="8" t="s">
        <v>390</v>
      </c>
      <c r="E660" s="8" t="s">
        <v>387</v>
      </c>
      <c r="F660" s="8" t="s">
        <v>395</v>
      </c>
      <c r="G660" s="8" t="s">
        <v>19</v>
      </c>
      <c r="H660" s="9"/>
      <c r="I660" s="9">
        <v>4000</v>
      </c>
      <c r="J660" s="9"/>
      <c r="K660" s="9">
        <f t="shared" si="40"/>
        <v>0</v>
      </c>
    </row>
    <row r="661" spans="1:11" ht="24">
      <c r="A661" s="7" t="s">
        <v>1238</v>
      </c>
      <c r="B661" s="16" t="s">
        <v>205</v>
      </c>
      <c r="C661" s="8" t="s">
        <v>194</v>
      </c>
      <c r="D661" s="8" t="s">
        <v>390</v>
      </c>
      <c r="E661" s="8" t="s">
        <v>387</v>
      </c>
      <c r="F661" s="8" t="s">
        <v>206</v>
      </c>
      <c r="G661" s="8" t="s">
        <v>14</v>
      </c>
      <c r="H661" s="9">
        <f>+H662+H663</f>
        <v>948.5</v>
      </c>
      <c r="I661" s="9">
        <f>+I662+I663</f>
        <v>948.5</v>
      </c>
      <c r="J661" s="9">
        <f>+J662+J663</f>
        <v>947.9</v>
      </c>
      <c r="K661" s="9">
        <f t="shared" si="40"/>
        <v>99.9367422245651</v>
      </c>
    </row>
    <row r="662" spans="1:11" ht="12">
      <c r="A662" s="7" t="s">
        <v>1239</v>
      </c>
      <c r="B662" s="16" t="s">
        <v>41</v>
      </c>
      <c r="C662" s="8" t="s">
        <v>194</v>
      </c>
      <c r="D662" s="8" t="s">
        <v>390</v>
      </c>
      <c r="E662" s="8" t="s">
        <v>387</v>
      </c>
      <c r="F662" s="8" t="s">
        <v>206</v>
      </c>
      <c r="G662" s="8" t="s">
        <v>42</v>
      </c>
      <c r="H662" s="9">
        <v>600</v>
      </c>
      <c r="I662" s="9">
        <v>600</v>
      </c>
      <c r="J662" s="9">
        <v>599.4</v>
      </c>
      <c r="K662" s="9">
        <f t="shared" si="40"/>
        <v>99.9</v>
      </c>
    </row>
    <row r="663" spans="1:11" ht="24">
      <c r="A663" s="7" t="s">
        <v>1240</v>
      </c>
      <c r="B663" s="16" t="s">
        <v>18</v>
      </c>
      <c r="C663" s="8" t="s">
        <v>194</v>
      </c>
      <c r="D663" s="8" t="s">
        <v>390</v>
      </c>
      <c r="E663" s="8" t="s">
        <v>387</v>
      </c>
      <c r="F663" s="8" t="s">
        <v>206</v>
      </c>
      <c r="G663" s="8" t="s">
        <v>19</v>
      </c>
      <c r="H663" s="9">
        <v>348.5</v>
      </c>
      <c r="I663" s="9">
        <v>348.5</v>
      </c>
      <c r="J663" s="9">
        <v>348.5</v>
      </c>
      <c r="K663" s="9">
        <f t="shared" si="40"/>
        <v>100</v>
      </c>
    </row>
    <row r="664" spans="1:11" ht="60">
      <c r="A664" s="7" t="s">
        <v>1241</v>
      </c>
      <c r="B664" s="16" t="s">
        <v>398</v>
      </c>
      <c r="C664" s="8" t="s">
        <v>194</v>
      </c>
      <c r="D664" s="8" t="s">
        <v>390</v>
      </c>
      <c r="E664" s="8" t="s">
        <v>387</v>
      </c>
      <c r="F664" s="8" t="s">
        <v>201</v>
      </c>
      <c r="G664" s="8" t="s">
        <v>14</v>
      </c>
      <c r="H664" s="9">
        <f>+H665</f>
        <v>0</v>
      </c>
      <c r="I664" s="9">
        <f>+I665</f>
        <v>4</v>
      </c>
      <c r="J664" s="9">
        <f>+J665</f>
        <v>0</v>
      </c>
      <c r="K664" s="9">
        <f t="shared" si="40"/>
        <v>0</v>
      </c>
    </row>
    <row r="665" spans="1:11" ht="24">
      <c r="A665" s="7" t="s">
        <v>1242</v>
      </c>
      <c r="B665" s="16" t="s">
        <v>18</v>
      </c>
      <c r="C665" s="8" t="s">
        <v>194</v>
      </c>
      <c r="D665" s="8" t="s">
        <v>390</v>
      </c>
      <c r="E665" s="8" t="s">
        <v>387</v>
      </c>
      <c r="F665" s="8" t="s">
        <v>201</v>
      </c>
      <c r="G665" s="8" t="s">
        <v>19</v>
      </c>
      <c r="H665" s="9"/>
      <c r="I665" s="9">
        <v>4</v>
      </c>
      <c r="J665" s="9"/>
      <c r="K665" s="9">
        <f t="shared" si="40"/>
        <v>0</v>
      </c>
    </row>
    <row r="666" spans="1:11" ht="48">
      <c r="A666" s="7" t="s">
        <v>1243</v>
      </c>
      <c r="B666" s="16" t="s">
        <v>1442</v>
      </c>
      <c r="C666" s="8" t="s">
        <v>194</v>
      </c>
      <c r="D666" s="8" t="s">
        <v>390</v>
      </c>
      <c r="E666" s="8" t="s">
        <v>387</v>
      </c>
      <c r="F666" s="8" t="s">
        <v>207</v>
      </c>
      <c r="G666" s="8" t="s">
        <v>14</v>
      </c>
      <c r="H666" s="9">
        <f>+H667</f>
        <v>9756.7</v>
      </c>
      <c r="I666" s="9">
        <f>+I667</f>
        <v>6124</v>
      </c>
      <c r="J666" s="9">
        <f>+J667</f>
        <v>5351.8</v>
      </c>
      <c r="K666" s="9">
        <f t="shared" si="40"/>
        <v>87.39059438275638</v>
      </c>
    </row>
    <row r="667" spans="1:11" ht="12">
      <c r="A667" s="7" t="s">
        <v>1244</v>
      </c>
      <c r="B667" s="16" t="s">
        <v>41</v>
      </c>
      <c r="C667" s="8" t="s">
        <v>194</v>
      </c>
      <c r="D667" s="8" t="s">
        <v>390</v>
      </c>
      <c r="E667" s="8" t="s">
        <v>387</v>
      </c>
      <c r="F667" s="8" t="s">
        <v>207</v>
      </c>
      <c r="G667" s="8" t="s">
        <v>42</v>
      </c>
      <c r="H667" s="9">
        <v>9756.7</v>
      </c>
      <c r="I667" s="9">
        <v>6124</v>
      </c>
      <c r="J667" s="9">
        <v>5351.8</v>
      </c>
      <c r="K667" s="9">
        <f t="shared" si="40"/>
        <v>87.39059438275638</v>
      </c>
    </row>
    <row r="668" spans="1:11" ht="60">
      <c r="A668" s="7" t="s">
        <v>1245</v>
      </c>
      <c r="B668" s="16" t="s">
        <v>1443</v>
      </c>
      <c r="C668" s="8" t="s">
        <v>194</v>
      </c>
      <c r="D668" s="8" t="s">
        <v>390</v>
      </c>
      <c r="E668" s="8" t="s">
        <v>387</v>
      </c>
      <c r="F668" s="8" t="s">
        <v>208</v>
      </c>
      <c r="G668" s="8" t="s">
        <v>14</v>
      </c>
      <c r="H668" s="9">
        <f>+H669</f>
        <v>248.2</v>
      </c>
      <c r="I668" s="9">
        <f>+I669</f>
        <v>60.8</v>
      </c>
      <c r="J668" s="9">
        <f>+J669</f>
        <v>60.8</v>
      </c>
      <c r="K668" s="9">
        <f t="shared" si="40"/>
        <v>100</v>
      </c>
    </row>
    <row r="669" spans="1:11" ht="12">
      <c r="A669" s="7" t="s">
        <v>1246</v>
      </c>
      <c r="B669" s="16" t="s">
        <v>41</v>
      </c>
      <c r="C669" s="8" t="s">
        <v>194</v>
      </c>
      <c r="D669" s="8" t="s">
        <v>390</v>
      </c>
      <c r="E669" s="8" t="s">
        <v>387</v>
      </c>
      <c r="F669" s="8" t="s">
        <v>208</v>
      </c>
      <c r="G669" s="8" t="s">
        <v>42</v>
      </c>
      <c r="H669" s="9">
        <v>248.2</v>
      </c>
      <c r="I669" s="9">
        <v>60.8</v>
      </c>
      <c r="J669" s="9">
        <v>60.8</v>
      </c>
      <c r="K669" s="9">
        <f t="shared" si="40"/>
        <v>100</v>
      </c>
    </row>
    <row r="670" spans="1:11" ht="84">
      <c r="A670" s="7" t="s">
        <v>1247</v>
      </c>
      <c r="B670" s="16" t="s">
        <v>595</v>
      </c>
      <c r="C670" s="8" t="s">
        <v>194</v>
      </c>
      <c r="D670" s="8" t="s">
        <v>390</v>
      </c>
      <c r="E670" s="8" t="s">
        <v>387</v>
      </c>
      <c r="F670" s="8" t="s">
        <v>596</v>
      </c>
      <c r="G670" s="8" t="s">
        <v>14</v>
      </c>
      <c r="H670" s="9">
        <f>+H671</f>
        <v>0</v>
      </c>
      <c r="I670" s="9">
        <f>+I671</f>
        <v>4114.4</v>
      </c>
      <c r="J670" s="9">
        <f>+J671</f>
        <v>2529.6</v>
      </c>
      <c r="K670" s="9">
        <f t="shared" si="40"/>
        <v>61.481625510402495</v>
      </c>
    </row>
    <row r="671" spans="1:11" ht="12">
      <c r="A671" s="7" t="s">
        <v>1248</v>
      </c>
      <c r="B671" s="16" t="s">
        <v>41</v>
      </c>
      <c r="C671" s="8" t="s">
        <v>194</v>
      </c>
      <c r="D671" s="8" t="s">
        <v>390</v>
      </c>
      <c r="E671" s="8" t="s">
        <v>387</v>
      </c>
      <c r="F671" s="8" t="s">
        <v>596</v>
      </c>
      <c r="G671" s="8" t="s">
        <v>42</v>
      </c>
      <c r="H671" s="9"/>
      <c r="I671" s="9">
        <v>4114.4</v>
      </c>
      <c r="J671" s="9">
        <v>2529.6</v>
      </c>
      <c r="K671" s="9">
        <f t="shared" si="40"/>
        <v>61.481625510402495</v>
      </c>
    </row>
    <row r="672" spans="1:11" ht="84">
      <c r="A672" s="7" t="s">
        <v>1249</v>
      </c>
      <c r="B672" s="17" t="s">
        <v>597</v>
      </c>
      <c r="C672" s="8" t="s">
        <v>194</v>
      </c>
      <c r="D672" s="8" t="s">
        <v>390</v>
      </c>
      <c r="E672" s="8" t="s">
        <v>387</v>
      </c>
      <c r="F672" s="8" t="s">
        <v>598</v>
      </c>
      <c r="G672" s="8" t="s">
        <v>14</v>
      </c>
      <c r="H672" s="9">
        <f>+H673</f>
        <v>0</v>
      </c>
      <c r="I672" s="9">
        <f>+I673</f>
        <v>2.5</v>
      </c>
      <c r="J672" s="9">
        <f>+J673</f>
        <v>2.5</v>
      </c>
      <c r="K672" s="9">
        <f t="shared" si="40"/>
        <v>100</v>
      </c>
    </row>
    <row r="673" spans="1:11" ht="12">
      <c r="A673" s="7" t="s">
        <v>1250</v>
      </c>
      <c r="B673" s="16" t="s">
        <v>41</v>
      </c>
      <c r="C673" s="8" t="s">
        <v>194</v>
      </c>
      <c r="D673" s="8" t="s">
        <v>390</v>
      </c>
      <c r="E673" s="8" t="s">
        <v>387</v>
      </c>
      <c r="F673" s="8" t="s">
        <v>598</v>
      </c>
      <c r="G673" s="8" t="s">
        <v>42</v>
      </c>
      <c r="H673" s="9"/>
      <c r="I673" s="9">
        <v>2.5</v>
      </c>
      <c r="J673" s="9">
        <v>2.5</v>
      </c>
      <c r="K673" s="9">
        <f t="shared" si="40"/>
        <v>100</v>
      </c>
    </row>
    <row r="674" spans="1:11" ht="72">
      <c r="A674" s="7" t="s">
        <v>1251</v>
      </c>
      <c r="B674" s="16" t="s">
        <v>0</v>
      </c>
      <c r="C674" s="8" t="s">
        <v>194</v>
      </c>
      <c r="D674" s="8" t="s">
        <v>390</v>
      </c>
      <c r="E674" s="8" t="s">
        <v>387</v>
      </c>
      <c r="F674" s="8" t="s">
        <v>209</v>
      </c>
      <c r="G674" s="8" t="s">
        <v>14</v>
      </c>
      <c r="H674" s="9">
        <f>+H675</f>
        <v>38.9</v>
      </c>
      <c r="I674" s="9">
        <f>+I675</f>
        <v>0</v>
      </c>
      <c r="J674" s="9">
        <f>+J675</f>
        <v>0</v>
      </c>
      <c r="K674" s="9">
        <f t="shared" si="40"/>
        <v>0</v>
      </c>
    </row>
    <row r="675" spans="1:11" ht="12">
      <c r="A675" s="7" t="s">
        <v>1252</v>
      </c>
      <c r="B675" s="16" t="s">
        <v>41</v>
      </c>
      <c r="C675" s="8" t="s">
        <v>194</v>
      </c>
      <c r="D675" s="8" t="s">
        <v>390</v>
      </c>
      <c r="E675" s="8" t="s">
        <v>387</v>
      </c>
      <c r="F675" s="8" t="s">
        <v>209</v>
      </c>
      <c r="G675" s="8" t="s">
        <v>42</v>
      </c>
      <c r="H675" s="9">
        <v>38.9</v>
      </c>
      <c r="I675" s="9"/>
      <c r="J675" s="9"/>
      <c r="K675" s="9">
        <f t="shared" si="40"/>
        <v>0</v>
      </c>
    </row>
    <row r="676" spans="1:11" ht="12">
      <c r="A676" s="7" t="s">
        <v>1253</v>
      </c>
      <c r="B676" s="16" t="s">
        <v>210</v>
      </c>
      <c r="C676" s="8" t="s">
        <v>194</v>
      </c>
      <c r="D676" s="8" t="s">
        <v>390</v>
      </c>
      <c r="E676" s="8" t="s">
        <v>400</v>
      </c>
      <c r="F676" s="8" t="s">
        <v>14</v>
      </c>
      <c r="G676" s="8" t="s">
        <v>14</v>
      </c>
      <c r="H676" s="9">
        <f>+H677+H681+H683+H685+H687+H679+H689+H691</f>
        <v>17881</v>
      </c>
      <c r="I676" s="9">
        <f>+I677+I681+I683+I685+I687+I679+I689+I691</f>
        <v>17377.9</v>
      </c>
      <c r="J676" s="9">
        <f>+J677+J681+J683+J685+J687+J679+J689+J691</f>
        <v>17377.9</v>
      </c>
      <c r="K676" s="9">
        <f t="shared" si="40"/>
        <v>100</v>
      </c>
    </row>
    <row r="677" spans="1:11" ht="12">
      <c r="A677" s="7" t="s">
        <v>1254</v>
      </c>
      <c r="B677" s="16" t="s">
        <v>211</v>
      </c>
      <c r="C677" s="8" t="s">
        <v>194</v>
      </c>
      <c r="D677" s="8" t="s">
        <v>390</v>
      </c>
      <c r="E677" s="8" t="s">
        <v>400</v>
      </c>
      <c r="F677" s="8" t="s">
        <v>212</v>
      </c>
      <c r="G677" s="8" t="s">
        <v>14</v>
      </c>
      <c r="H677" s="9">
        <f>+H678</f>
        <v>6300</v>
      </c>
      <c r="I677" s="9">
        <f>+I678</f>
        <v>8835</v>
      </c>
      <c r="J677" s="9">
        <f>+J678</f>
        <v>8835</v>
      </c>
      <c r="K677" s="9">
        <f t="shared" si="40"/>
        <v>100</v>
      </c>
    </row>
    <row r="678" spans="1:11" ht="24">
      <c r="A678" s="7" t="s">
        <v>1255</v>
      </c>
      <c r="B678" s="16" t="s">
        <v>18</v>
      </c>
      <c r="C678" s="8" t="s">
        <v>194</v>
      </c>
      <c r="D678" s="8" t="s">
        <v>390</v>
      </c>
      <c r="E678" s="8" t="s">
        <v>400</v>
      </c>
      <c r="F678" s="8" t="s">
        <v>212</v>
      </c>
      <c r="G678" s="8" t="s">
        <v>19</v>
      </c>
      <c r="H678" s="9">
        <v>6300</v>
      </c>
      <c r="I678" s="9">
        <v>8835</v>
      </c>
      <c r="J678" s="9">
        <v>8835</v>
      </c>
      <c r="K678" s="9">
        <f t="shared" si="40"/>
        <v>100</v>
      </c>
    </row>
    <row r="679" spans="1:11" ht="48">
      <c r="A679" s="7" t="s">
        <v>1256</v>
      </c>
      <c r="B679" s="16" t="s">
        <v>213</v>
      </c>
      <c r="C679" s="8" t="s">
        <v>194</v>
      </c>
      <c r="D679" s="8" t="s">
        <v>390</v>
      </c>
      <c r="E679" s="8" t="s">
        <v>400</v>
      </c>
      <c r="F679" s="8" t="s">
        <v>214</v>
      </c>
      <c r="G679" s="8" t="s">
        <v>14</v>
      </c>
      <c r="H679" s="9">
        <f>+H680</f>
        <v>1</v>
      </c>
      <c r="I679" s="9">
        <f>+I680</f>
        <v>0</v>
      </c>
      <c r="J679" s="9">
        <f>+J680</f>
        <v>0</v>
      </c>
      <c r="K679" s="9">
        <f t="shared" si="40"/>
        <v>0</v>
      </c>
    </row>
    <row r="680" spans="1:11" ht="24">
      <c r="A680" s="7" t="s">
        <v>1257</v>
      </c>
      <c r="B680" s="16" t="s">
        <v>18</v>
      </c>
      <c r="C680" s="8" t="s">
        <v>194</v>
      </c>
      <c r="D680" s="8" t="s">
        <v>390</v>
      </c>
      <c r="E680" s="8" t="s">
        <v>400</v>
      </c>
      <c r="F680" s="8" t="s">
        <v>214</v>
      </c>
      <c r="G680" s="8" t="s">
        <v>19</v>
      </c>
      <c r="H680" s="9">
        <v>1</v>
      </c>
      <c r="I680" s="9"/>
      <c r="J680" s="9"/>
      <c r="K680" s="9">
        <f t="shared" si="40"/>
        <v>0</v>
      </c>
    </row>
    <row r="681" spans="1:11" ht="12">
      <c r="A681" s="7" t="s">
        <v>1258</v>
      </c>
      <c r="B681" s="16" t="s">
        <v>215</v>
      </c>
      <c r="C681" s="8" t="s">
        <v>194</v>
      </c>
      <c r="D681" s="8" t="s">
        <v>390</v>
      </c>
      <c r="E681" s="8" t="s">
        <v>400</v>
      </c>
      <c r="F681" s="8" t="s">
        <v>216</v>
      </c>
      <c r="G681" s="8" t="s">
        <v>14</v>
      </c>
      <c r="H681" s="9">
        <f>+H682</f>
        <v>2250</v>
      </c>
      <c r="I681" s="9">
        <f>+I682</f>
        <v>1200</v>
      </c>
      <c r="J681" s="9">
        <f>+J682</f>
        <v>1200</v>
      </c>
      <c r="K681" s="9">
        <f t="shared" si="40"/>
        <v>100</v>
      </c>
    </row>
    <row r="682" spans="1:11" ht="24">
      <c r="A682" s="7" t="s">
        <v>1259</v>
      </c>
      <c r="B682" s="16" t="s">
        <v>18</v>
      </c>
      <c r="C682" s="8" t="s">
        <v>194</v>
      </c>
      <c r="D682" s="8" t="s">
        <v>390</v>
      </c>
      <c r="E682" s="8" t="s">
        <v>400</v>
      </c>
      <c r="F682" s="8" t="s">
        <v>216</v>
      </c>
      <c r="G682" s="8" t="s">
        <v>19</v>
      </c>
      <c r="H682" s="9">
        <v>2250</v>
      </c>
      <c r="I682" s="9">
        <v>1200</v>
      </c>
      <c r="J682" s="9">
        <v>1200</v>
      </c>
      <c r="K682" s="9">
        <f t="shared" si="40"/>
        <v>100</v>
      </c>
    </row>
    <row r="683" spans="1:11" ht="12">
      <c r="A683" s="7" t="s">
        <v>1260</v>
      </c>
      <c r="B683" s="16" t="s">
        <v>217</v>
      </c>
      <c r="C683" s="8" t="s">
        <v>194</v>
      </c>
      <c r="D683" s="8" t="s">
        <v>390</v>
      </c>
      <c r="E683" s="8" t="s">
        <v>400</v>
      </c>
      <c r="F683" s="8" t="s">
        <v>218</v>
      </c>
      <c r="G683" s="8" t="s">
        <v>14</v>
      </c>
      <c r="H683" s="9">
        <f>+H684</f>
        <v>200</v>
      </c>
      <c r="I683" s="9">
        <f>+I684</f>
        <v>200</v>
      </c>
      <c r="J683" s="9">
        <f>+J684</f>
        <v>200</v>
      </c>
      <c r="K683" s="9">
        <f t="shared" si="40"/>
        <v>100</v>
      </c>
    </row>
    <row r="684" spans="1:11" ht="24">
      <c r="A684" s="7" t="s">
        <v>1261</v>
      </c>
      <c r="B684" s="16" t="s">
        <v>18</v>
      </c>
      <c r="C684" s="8" t="s">
        <v>194</v>
      </c>
      <c r="D684" s="8" t="s">
        <v>390</v>
      </c>
      <c r="E684" s="8" t="s">
        <v>400</v>
      </c>
      <c r="F684" s="8" t="s">
        <v>218</v>
      </c>
      <c r="G684" s="8" t="s">
        <v>19</v>
      </c>
      <c r="H684" s="9">
        <v>200</v>
      </c>
      <c r="I684" s="9">
        <v>200</v>
      </c>
      <c r="J684" s="9">
        <v>200</v>
      </c>
      <c r="K684" s="9">
        <f t="shared" si="40"/>
        <v>100</v>
      </c>
    </row>
    <row r="685" spans="1:11" ht="24">
      <c r="A685" s="7" t="s">
        <v>1262</v>
      </c>
      <c r="B685" s="16" t="s">
        <v>219</v>
      </c>
      <c r="C685" s="8" t="s">
        <v>194</v>
      </c>
      <c r="D685" s="8" t="s">
        <v>390</v>
      </c>
      <c r="E685" s="8" t="s">
        <v>400</v>
      </c>
      <c r="F685" s="8" t="s">
        <v>220</v>
      </c>
      <c r="G685" s="8" t="s">
        <v>14</v>
      </c>
      <c r="H685" s="9">
        <f>+H686</f>
        <v>6610</v>
      </c>
      <c r="I685" s="9">
        <f>+I686</f>
        <v>5699.6</v>
      </c>
      <c r="J685" s="9">
        <f>+J686</f>
        <v>5699.6</v>
      </c>
      <c r="K685" s="9">
        <f t="shared" si="40"/>
        <v>100</v>
      </c>
    </row>
    <row r="686" spans="1:11" ht="24">
      <c r="A686" s="7" t="s">
        <v>1263</v>
      </c>
      <c r="B686" s="16" t="s">
        <v>18</v>
      </c>
      <c r="C686" s="8" t="s">
        <v>194</v>
      </c>
      <c r="D686" s="8" t="s">
        <v>390</v>
      </c>
      <c r="E686" s="8" t="s">
        <v>400</v>
      </c>
      <c r="F686" s="8" t="s">
        <v>220</v>
      </c>
      <c r="G686" s="8" t="s">
        <v>19</v>
      </c>
      <c r="H686" s="9">
        <v>6610</v>
      </c>
      <c r="I686" s="9">
        <v>5699.6</v>
      </c>
      <c r="J686" s="9">
        <v>5699.6</v>
      </c>
      <c r="K686" s="9">
        <f t="shared" si="40"/>
        <v>100</v>
      </c>
    </row>
    <row r="687" spans="1:11" ht="60">
      <c r="A687" s="7" t="s">
        <v>1264</v>
      </c>
      <c r="B687" s="16" t="s">
        <v>398</v>
      </c>
      <c r="C687" s="8" t="s">
        <v>194</v>
      </c>
      <c r="D687" s="8" t="s">
        <v>390</v>
      </c>
      <c r="E687" s="8" t="s">
        <v>400</v>
      </c>
      <c r="F687" s="8" t="s">
        <v>201</v>
      </c>
      <c r="G687" s="8" t="s">
        <v>14</v>
      </c>
      <c r="H687" s="9">
        <f>+H688</f>
        <v>0</v>
      </c>
      <c r="I687" s="9">
        <f>+I688</f>
        <v>1443.3</v>
      </c>
      <c r="J687" s="9">
        <f>+J688</f>
        <v>1443.3</v>
      </c>
      <c r="K687" s="9">
        <f t="shared" si="40"/>
        <v>100</v>
      </c>
    </row>
    <row r="688" spans="1:11" ht="24">
      <c r="A688" s="7" t="s">
        <v>1265</v>
      </c>
      <c r="B688" s="16" t="s">
        <v>18</v>
      </c>
      <c r="C688" s="8" t="s">
        <v>194</v>
      </c>
      <c r="D688" s="8" t="s">
        <v>390</v>
      </c>
      <c r="E688" s="8" t="s">
        <v>400</v>
      </c>
      <c r="F688" s="8" t="s">
        <v>201</v>
      </c>
      <c r="G688" s="8" t="s">
        <v>19</v>
      </c>
      <c r="H688" s="9"/>
      <c r="I688" s="9">
        <v>1443.3</v>
      </c>
      <c r="J688" s="9">
        <v>1443.3</v>
      </c>
      <c r="K688" s="9">
        <f t="shared" si="40"/>
        <v>100</v>
      </c>
    </row>
    <row r="689" spans="1:11" ht="36">
      <c r="A689" s="7" t="s">
        <v>1266</v>
      </c>
      <c r="B689" s="16" t="s">
        <v>221</v>
      </c>
      <c r="C689" s="8" t="s">
        <v>194</v>
      </c>
      <c r="D689" s="8" t="s">
        <v>390</v>
      </c>
      <c r="E689" s="8" t="s">
        <v>400</v>
      </c>
      <c r="F689" s="8" t="s">
        <v>222</v>
      </c>
      <c r="G689" s="8" t="s">
        <v>14</v>
      </c>
      <c r="H689" s="9">
        <f>+H690</f>
        <v>2500</v>
      </c>
      <c r="I689" s="9">
        <f>+I690</f>
        <v>0</v>
      </c>
      <c r="J689" s="9">
        <f>+J690</f>
        <v>0</v>
      </c>
      <c r="K689" s="9">
        <f t="shared" si="40"/>
        <v>0</v>
      </c>
    </row>
    <row r="690" spans="1:11" ht="24">
      <c r="A690" s="7" t="s">
        <v>1267</v>
      </c>
      <c r="B690" s="16" t="s">
        <v>18</v>
      </c>
      <c r="C690" s="8" t="s">
        <v>194</v>
      </c>
      <c r="D690" s="8" t="s">
        <v>390</v>
      </c>
      <c r="E690" s="8" t="s">
        <v>400</v>
      </c>
      <c r="F690" s="8" t="s">
        <v>222</v>
      </c>
      <c r="G690" s="8" t="s">
        <v>19</v>
      </c>
      <c r="H690" s="9">
        <v>2500</v>
      </c>
      <c r="I690" s="9"/>
      <c r="J690" s="9"/>
      <c r="K690" s="9">
        <f t="shared" si="40"/>
        <v>0</v>
      </c>
    </row>
    <row r="691" spans="1:11" ht="24">
      <c r="A691" s="7" t="s">
        <v>1268</v>
      </c>
      <c r="B691" s="16" t="s">
        <v>223</v>
      </c>
      <c r="C691" s="8" t="s">
        <v>194</v>
      </c>
      <c r="D691" s="8" t="s">
        <v>390</v>
      </c>
      <c r="E691" s="8" t="s">
        <v>400</v>
      </c>
      <c r="F691" s="8" t="s">
        <v>224</v>
      </c>
      <c r="G691" s="8" t="s">
        <v>14</v>
      </c>
      <c r="H691" s="9">
        <f>+H692</f>
        <v>20</v>
      </c>
      <c r="I691" s="9">
        <f>+I692</f>
        <v>0</v>
      </c>
      <c r="J691" s="9">
        <f>+J692</f>
        <v>0</v>
      </c>
      <c r="K691" s="9">
        <f t="shared" si="40"/>
        <v>0</v>
      </c>
    </row>
    <row r="692" spans="1:11" ht="24">
      <c r="A692" s="7" t="s">
        <v>1269</v>
      </c>
      <c r="B692" s="16" t="s">
        <v>18</v>
      </c>
      <c r="C692" s="8" t="s">
        <v>194</v>
      </c>
      <c r="D692" s="8" t="s">
        <v>390</v>
      </c>
      <c r="E692" s="8" t="s">
        <v>400</v>
      </c>
      <c r="F692" s="8" t="s">
        <v>224</v>
      </c>
      <c r="G692" s="8" t="s">
        <v>19</v>
      </c>
      <c r="H692" s="9">
        <v>20</v>
      </c>
      <c r="I692" s="9"/>
      <c r="J692" s="9"/>
      <c r="K692" s="9">
        <f t="shared" si="40"/>
        <v>0</v>
      </c>
    </row>
    <row r="693" spans="1:11" ht="24">
      <c r="A693" s="7" t="s">
        <v>1270</v>
      </c>
      <c r="B693" s="16" t="s">
        <v>46</v>
      </c>
      <c r="C693" s="8" t="s">
        <v>194</v>
      </c>
      <c r="D693" s="8" t="s">
        <v>390</v>
      </c>
      <c r="E693" s="8" t="s">
        <v>390</v>
      </c>
      <c r="F693" s="8" t="s">
        <v>14</v>
      </c>
      <c r="G693" s="8" t="s">
        <v>14</v>
      </c>
      <c r="H693" s="9">
        <f>+H694+H696+H698+H700</f>
        <v>6200.6</v>
      </c>
      <c r="I693" s="9">
        <f>+I694+I696+I698+I700</f>
        <v>11143.9</v>
      </c>
      <c r="J693" s="9">
        <f>+J694+J696+J698+J700</f>
        <v>11140.199999999999</v>
      </c>
      <c r="K693" s="9">
        <f t="shared" si="40"/>
        <v>99.96679797916347</v>
      </c>
    </row>
    <row r="694" spans="1:11" ht="24">
      <c r="A694" s="7" t="s">
        <v>1271</v>
      </c>
      <c r="B694" s="16" t="s">
        <v>47</v>
      </c>
      <c r="C694" s="8" t="s">
        <v>194</v>
      </c>
      <c r="D694" s="8" t="s">
        <v>390</v>
      </c>
      <c r="E694" s="8" t="s">
        <v>390</v>
      </c>
      <c r="F694" s="8" t="s">
        <v>48</v>
      </c>
      <c r="G694" s="8" t="s">
        <v>14</v>
      </c>
      <c r="H694" s="9">
        <f>+H695</f>
        <v>6085.6</v>
      </c>
      <c r="I694" s="9">
        <f>+I695</f>
        <v>7001.4</v>
      </c>
      <c r="J694" s="9">
        <f>+J695</f>
        <v>7001</v>
      </c>
      <c r="K694" s="9">
        <f t="shared" si="40"/>
        <v>99.99428685691434</v>
      </c>
    </row>
    <row r="695" spans="1:11" ht="24">
      <c r="A695" s="7" t="s">
        <v>1272</v>
      </c>
      <c r="B695" s="16" t="s">
        <v>80</v>
      </c>
      <c r="C695" s="8" t="s">
        <v>194</v>
      </c>
      <c r="D695" s="8" t="s">
        <v>390</v>
      </c>
      <c r="E695" s="8" t="s">
        <v>390</v>
      </c>
      <c r="F695" s="8" t="s">
        <v>48</v>
      </c>
      <c r="G695" s="8" t="s">
        <v>81</v>
      </c>
      <c r="H695" s="9">
        <v>6085.6</v>
      </c>
      <c r="I695" s="9">
        <v>7001.4</v>
      </c>
      <c r="J695" s="9">
        <v>7001</v>
      </c>
      <c r="K695" s="9">
        <f t="shared" si="40"/>
        <v>99.99428685691434</v>
      </c>
    </row>
    <row r="696" spans="1:11" ht="48">
      <c r="A696" s="7" t="s">
        <v>1273</v>
      </c>
      <c r="B696" s="16" t="s">
        <v>396</v>
      </c>
      <c r="C696" s="8" t="s">
        <v>194</v>
      </c>
      <c r="D696" s="8" t="s">
        <v>390</v>
      </c>
      <c r="E696" s="8" t="s">
        <v>390</v>
      </c>
      <c r="F696" s="8" t="s">
        <v>397</v>
      </c>
      <c r="G696" s="8" t="s">
        <v>14</v>
      </c>
      <c r="H696" s="9">
        <f>+H697</f>
        <v>0</v>
      </c>
      <c r="I696" s="9">
        <f>+I697</f>
        <v>27.6</v>
      </c>
      <c r="J696" s="9">
        <f>+J697</f>
        <v>27.6</v>
      </c>
      <c r="K696" s="9">
        <f t="shared" si="40"/>
        <v>100</v>
      </c>
    </row>
    <row r="697" spans="1:11" ht="24">
      <c r="A697" s="7" t="s">
        <v>1274</v>
      </c>
      <c r="B697" s="16" t="s">
        <v>80</v>
      </c>
      <c r="C697" s="8" t="s">
        <v>194</v>
      </c>
      <c r="D697" s="8" t="s">
        <v>390</v>
      </c>
      <c r="E697" s="8" t="s">
        <v>390</v>
      </c>
      <c r="F697" s="8" t="s">
        <v>397</v>
      </c>
      <c r="G697" s="8" t="s">
        <v>81</v>
      </c>
      <c r="H697" s="9"/>
      <c r="I697" s="9">
        <v>27.6</v>
      </c>
      <c r="J697" s="9">
        <v>27.6</v>
      </c>
      <c r="K697" s="9">
        <f t="shared" si="40"/>
        <v>100</v>
      </c>
    </row>
    <row r="698" spans="1:11" ht="48">
      <c r="A698" s="7" t="s">
        <v>1275</v>
      </c>
      <c r="B698" s="16" t="s">
        <v>599</v>
      </c>
      <c r="C698" s="8" t="s">
        <v>194</v>
      </c>
      <c r="D698" s="8" t="s">
        <v>390</v>
      </c>
      <c r="E698" s="8" t="s">
        <v>390</v>
      </c>
      <c r="F698" s="8" t="s">
        <v>600</v>
      </c>
      <c r="G698" s="8" t="s">
        <v>14</v>
      </c>
      <c r="H698" s="9">
        <f>+H699</f>
        <v>0</v>
      </c>
      <c r="I698" s="9">
        <f>+I699</f>
        <v>4000</v>
      </c>
      <c r="J698" s="9">
        <f>+J699</f>
        <v>3996.7</v>
      </c>
      <c r="K698" s="9">
        <f t="shared" si="40"/>
        <v>99.91749999999999</v>
      </c>
    </row>
    <row r="699" spans="1:11" ht="12">
      <c r="A699" s="7" t="s">
        <v>1276</v>
      </c>
      <c r="B699" s="16" t="s">
        <v>28</v>
      </c>
      <c r="C699" s="8" t="s">
        <v>194</v>
      </c>
      <c r="D699" s="8" t="s">
        <v>390</v>
      </c>
      <c r="E699" s="8" t="s">
        <v>390</v>
      </c>
      <c r="F699" s="8" t="s">
        <v>600</v>
      </c>
      <c r="G699" s="8" t="s">
        <v>29</v>
      </c>
      <c r="H699" s="9"/>
      <c r="I699" s="9">
        <v>4000</v>
      </c>
      <c r="J699" s="9">
        <v>3996.7</v>
      </c>
      <c r="K699" s="9">
        <f t="shared" si="40"/>
        <v>99.91749999999999</v>
      </c>
    </row>
    <row r="700" spans="1:11" ht="48">
      <c r="A700" s="7" t="s">
        <v>1277</v>
      </c>
      <c r="B700" s="16" t="s">
        <v>225</v>
      </c>
      <c r="C700" s="8" t="s">
        <v>194</v>
      </c>
      <c r="D700" s="8" t="s">
        <v>390</v>
      </c>
      <c r="E700" s="8" t="s">
        <v>390</v>
      </c>
      <c r="F700" s="8" t="s">
        <v>226</v>
      </c>
      <c r="G700" s="8" t="s">
        <v>14</v>
      </c>
      <c r="H700" s="9">
        <f>+H701</f>
        <v>115</v>
      </c>
      <c r="I700" s="9">
        <f>+I701</f>
        <v>114.9</v>
      </c>
      <c r="J700" s="9">
        <f>+J701</f>
        <v>114.9</v>
      </c>
      <c r="K700" s="9">
        <f t="shared" si="40"/>
        <v>100</v>
      </c>
    </row>
    <row r="701" spans="1:11" ht="12">
      <c r="A701" s="7" t="s">
        <v>1278</v>
      </c>
      <c r="B701" s="16" t="s">
        <v>28</v>
      </c>
      <c r="C701" s="8" t="s">
        <v>194</v>
      </c>
      <c r="D701" s="8" t="s">
        <v>390</v>
      </c>
      <c r="E701" s="8" t="s">
        <v>390</v>
      </c>
      <c r="F701" s="8" t="s">
        <v>226</v>
      </c>
      <c r="G701" s="8" t="s">
        <v>29</v>
      </c>
      <c r="H701" s="9">
        <v>115</v>
      </c>
      <c r="I701" s="9">
        <v>114.9</v>
      </c>
      <c r="J701" s="9">
        <v>114.9</v>
      </c>
      <c r="K701" s="9">
        <f t="shared" si="40"/>
        <v>100</v>
      </c>
    </row>
    <row r="702" spans="1:11" ht="24">
      <c r="A702" s="7" t="s">
        <v>1279</v>
      </c>
      <c r="B702" s="16" t="s">
        <v>227</v>
      </c>
      <c r="C702" s="8" t="s">
        <v>228</v>
      </c>
      <c r="D702" s="8" t="s">
        <v>14</v>
      </c>
      <c r="E702" s="8" t="s">
        <v>14</v>
      </c>
      <c r="F702" s="8" t="s">
        <v>14</v>
      </c>
      <c r="G702" s="8" t="s">
        <v>14</v>
      </c>
      <c r="H702" s="9">
        <f>+H703+H711</f>
        <v>272621.69999999995</v>
      </c>
      <c r="I702" s="9">
        <f>+I703+I711</f>
        <v>250781.90000000002</v>
      </c>
      <c r="J702" s="9">
        <f>+J703+J711</f>
        <v>230510.6</v>
      </c>
      <c r="K702" s="9">
        <f t="shared" si="40"/>
        <v>91.91676113786521</v>
      </c>
    </row>
    <row r="703" spans="1:11" ht="12">
      <c r="A703" s="7" t="s">
        <v>1280</v>
      </c>
      <c r="B703" s="16" t="s">
        <v>412</v>
      </c>
      <c r="C703" s="8" t="s">
        <v>228</v>
      </c>
      <c r="D703" s="8" t="s">
        <v>413</v>
      </c>
      <c r="E703" s="8" t="s">
        <v>14</v>
      </c>
      <c r="F703" s="8" t="s">
        <v>14</v>
      </c>
      <c r="G703" s="8" t="s">
        <v>14</v>
      </c>
      <c r="H703" s="9">
        <f>+H704</f>
        <v>116.8</v>
      </c>
      <c r="I703" s="9">
        <f>+I704</f>
        <v>100.19999999999999</v>
      </c>
      <c r="J703" s="9">
        <f>+J704</f>
        <v>100.19999999999999</v>
      </c>
      <c r="K703" s="9">
        <f t="shared" si="40"/>
        <v>100</v>
      </c>
    </row>
    <row r="704" spans="1:11" ht="12">
      <c r="A704" s="7" t="s">
        <v>1281</v>
      </c>
      <c r="B704" s="16" t="s">
        <v>91</v>
      </c>
      <c r="C704" s="8" t="s">
        <v>228</v>
      </c>
      <c r="D704" s="8" t="s">
        <v>413</v>
      </c>
      <c r="E704" s="8" t="s">
        <v>413</v>
      </c>
      <c r="F704" s="8" t="s">
        <v>14</v>
      </c>
      <c r="G704" s="8" t="s">
        <v>14</v>
      </c>
      <c r="H704" s="9">
        <f>+H705+H707+H709</f>
        <v>116.8</v>
      </c>
      <c r="I704" s="9">
        <f>+I705+I707+I709</f>
        <v>100.19999999999999</v>
      </c>
      <c r="J704" s="9">
        <f>+J705+J707+J709</f>
        <v>100.19999999999999</v>
      </c>
      <c r="K704" s="9">
        <f t="shared" si="40"/>
        <v>100</v>
      </c>
    </row>
    <row r="705" spans="1:11" ht="36">
      <c r="A705" s="7" t="s">
        <v>1282</v>
      </c>
      <c r="B705" s="16" t="s">
        <v>348</v>
      </c>
      <c r="C705" s="8" t="s">
        <v>228</v>
      </c>
      <c r="D705" s="8" t="s">
        <v>413</v>
      </c>
      <c r="E705" s="8" t="s">
        <v>413</v>
      </c>
      <c r="F705" s="8" t="s">
        <v>92</v>
      </c>
      <c r="G705" s="8" t="s">
        <v>14</v>
      </c>
      <c r="H705" s="9">
        <f>+H706</f>
        <v>116.8</v>
      </c>
      <c r="I705" s="9">
        <f>+I706</f>
        <v>69.7</v>
      </c>
      <c r="J705" s="9">
        <f>+J706</f>
        <v>69.7</v>
      </c>
      <c r="K705" s="9">
        <f t="shared" si="40"/>
        <v>100</v>
      </c>
    </row>
    <row r="706" spans="1:11" ht="12">
      <c r="A706" s="7" t="s">
        <v>1283</v>
      </c>
      <c r="B706" s="16" t="s">
        <v>49</v>
      </c>
      <c r="C706" s="8" t="s">
        <v>228</v>
      </c>
      <c r="D706" s="8" t="s">
        <v>413</v>
      </c>
      <c r="E706" s="8" t="s">
        <v>413</v>
      </c>
      <c r="F706" s="8" t="s">
        <v>92</v>
      </c>
      <c r="G706" s="8" t="s">
        <v>50</v>
      </c>
      <c r="H706" s="9">
        <v>116.8</v>
      </c>
      <c r="I706" s="9">
        <v>69.7</v>
      </c>
      <c r="J706" s="9">
        <v>69.7</v>
      </c>
      <c r="K706" s="9">
        <f t="shared" si="40"/>
        <v>100</v>
      </c>
    </row>
    <row r="707" spans="1:11" ht="48">
      <c r="A707" s="7" t="s">
        <v>1284</v>
      </c>
      <c r="B707" s="16" t="s">
        <v>468</v>
      </c>
      <c r="C707" s="8" t="s">
        <v>228</v>
      </c>
      <c r="D707" s="8" t="s">
        <v>413</v>
      </c>
      <c r="E707" s="8" t="s">
        <v>413</v>
      </c>
      <c r="F707" s="8" t="s">
        <v>469</v>
      </c>
      <c r="G707" s="8" t="s">
        <v>14</v>
      </c>
      <c r="H707" s="9">
        <f>+H708</f>
        <v>0</v>
      </c>
      <c r="I707" s="9">
        <f>+I708</f>
        <v>0.1</v>
      </c>
      <c r="J707" s="9">
        <f>+J708</f>
        <v>0.1</v>
      </c>
      <c r="K707" s="9">
        <f t="shared" si="40"/>
        <v>100</v>
      </c>
    </row>
    <row r="708" spans="1:11" ht="12">
      <c r="A708" s="7" t="s">
        <v>1285</v>
      </c>
      <c r="B708" s="16" t="s">
        <v>49</v>
      </c>
      <c r="C708" s="8" t="s">
        <v>228</v>
      </c>
      <c r="D708" s="8" t="s">
        <v>413</v>
      </c>
      <c r="E708" s="8" t="s">
        <v>413</v>
      </c>
      <c r="F708" s="8" t="s">
        <v>469</v>
      </c>
      <c r="G708" s="8" t="s">
        <v>50</v>
      </c>
      <c r="H708" s="9"/>
      <c r="I708" s="9">
        <v>0.1</v>
      </c>
      <c r="J708" s="9">
        <v>0.1</v>
      </c>
      <c r="K708" s="9">
        <f t="shared" si="40"/>
        <v>100</v>
      </c>
    </row>
    <row r="709" spans="1:11" ht="24">
      <c r="A709" s="7" t="s">
        <v>1286</v>
      </c>
      <c r="B709" s="16" t="s">
        <v>166</v>
      </c>
      <c r="C709" s="8" t="s">
        <v>228</v>
      </c>
      <c r="D709" s="8" t="s">
        <v>413</v>
      </c>
      <c r="E709" s="8" t="s">
        <v>413</v>
      </c>
      <c r="F709" s="8" t="s">
        <v>167</v>
      </c>
      <c r="G709" s="8" t="s">
        <v>14</v>
      </c>
      <c r="H709" s="9">
        <f>+H710</f>
        <v>0</v>
      </c>
      <c r="I709" s="9">
        <f>+I710</f>
        <v>30.4</v>
      </c>
      <c r="J709" s="9">
        <f>+J710</f>
        <v>30.4</v>
      </c>
      <c r="K709" s="9">
        <f t="shared" si="40"/>
        <v>100</v>
      </c>
    </row>
    <row r="710" spans="1:11" ht="12">
      <c r="A710" s="7" t="s">
        <v>1287</v>
      </c>
      <c r="B710" s="16" t="s">
        <v>49</v>
      </c>
      <c r="C710" s="8" t="s">
        <v>228</v>
      </c>
      <c r="D710" s="8" t="s">
        <v>413</v>
      </c>
      <c r="E710" s="8" t="s">
        <v>413</v>
      </c>
      <c r="F710" s="8" t="s">
        <v>167</v>
      </c>
      <c r="G710" s="8" t="s">
        <v>50</v>
      </c>
      <c r="H710" s="9"/>
      <c r="I710" s="9">
        <v>30.4</v>
      </c>
      <c r="J710" s="9">
        <v>30.4</v>
      </c>
      <c r="K710" s="9">
        <f t="shared" si="40"/>
        <v>100</v>
      </c>
    </row>
    <row r="711" spans="1:11" ht="12">
      <c r="A711" s="7" t="s">
        <v>1288</v>
      </c>
      <c r="B711" s="16" t="s">
        <v>485</v>
      </c>
      <c r="C711" s="8" t="s">
        <v>228</v>
      </c>
      <c r="D711" s="8" t="s">
        <v>383</v>
      </c>
      <c r="E711" s="8" t="s">
        <v>14</v>
      </c>
      <c r="F711" s="8" t="s">
        <v>14</v>
      </c>
      <c r="G711" s="8" t="s">
        <v>14</v>
      </c>
      <c r="H711" s="9">
        <f>+H712+H715+H722+H851</f>
        <v>272504.89999999997</v>
      </c>
      <c r="I711" s="9">
        <f>+I712+I715+I722+I851</f>
        <v>250681.7</v>
      </c>
      <c r="J711" s="9">
        <f>+J712+J715+J722+J851</f>
        <v>230410.4</v>
      </c>
      <c r="K711" s="9">
        <f t="shared" si="40"/>
        <v>91.91353018588912</v>
      </c>
    </row>
    <row r="712" spans="1:11" ht="12">
      <c r="A712" s="7" t="s">
        <v>1289</v>
      </c>
      <c r="B712" s="16" t="s">
        <v>229</v>
      </c>
      <c r="C712" s="8" t="s">
        <v>228</v>
      </c>
      <c r="D712" s="8" t="s">
        <v>383</v>
      </c>
      <c r="E712" s="8" t="s">
        <v>386</v>
      </c>
      <c r="F712" s="8" t="s">
        <v>14</v>
      </c>
      <c r="G712" s="8" t="s">
        <v>14</v>
      </c>
      <c r="H712" s="9">
        <f aca="true" t="shared" si="41" ref="H712:J713">+H713</f>
        <v>605.4</v>
      </c>
      <c r="I712" s="9">
        <f t="shared" si="41"/>
        <v>740.3</v>
      </c>
      <c r="J712" s="9">
        <f t="shared" si="41"/>
        <v>740.3</v>
      </c>
      <c r="K712" s="9">
        <f t="shared" si="40"/>
        <v>100</v>
      </c>
    </row>
    <row r="713" spans="1:11" ht="36">
      <c r="A713" s="7" t="s">
        <v>1290</v>
      </c>
      <c r="B713" s="16" t="s">
        <v>230</v>
      </c>
      <c r="C713" s="8" t="s">
        <v>228</v>
      </c>
      <c r="D713" s="8" t="s">
        <v>383</v>
      </c>
      <c r="E713" s="8" t="s">
        <v>386</v>
      </c>
      <c r="F713" s="8" t="s">
        <v>231</v>
      </c>
      <c r="G713" s="8" t="s">
        <v>14</v>
      </c>
      <c r="H713" s="9">
        <f t="shared" si="41"/>
        <v>605.4</v>
      </c>
      <c r="I713" s="9">
        <f t="shared" si="41"/>
        <v>740.3</v>
      </c>
      <c r="J713" s="9">
        <f t="shared" si="41"/>
        <v>740.3</v>
      </c>
      <c r="K713" s="9">
        <f t="shared" si="40"/>
        <v>100</v>
      </c>
    </row>
    <row r="714" spans="1:11" ht="12">
      <c r="A714" s="7" t="s">
        <v>1291</v>
      </c>
      <c r="B714" s="16" t="s">
        <v>110</v>
      </c>
      <c r="C714" s="8" t="s">
        <v>228</v>
      </c>
      <c r="D714" s="8" t="s">
        <v>383</v>
      </c>
      <c r="E714" s="8" t="s">
        <v>386</v>
      </c>
      <c r="F714" s="8" t="s">
        <v>231</v>
      </c>
      <c r="G714" s="8" t="s">
        <v>13</v>
      </c>
      <c r="H714" s="9">
        <v>605.4</v>
      </c>
      <c r="I714" s="9">
        <v>740.3</v>
      </c>
      <c r="J714" s="9">
        <v>740.3</v>
      </c>
      <c r="K714" s="9">
        <f t="shared" si="40"/>
        <v>100</v>
      </c>
    </row>
    <row r="715" spans="1:11" ht="12">
      <c r="A715" s="7" t="s">
        <v>1292</v>
      </c>
      <c r="B715" s="16" t="s">
        <v>232</v>
      </c>
      <c r="C715" s="8" t="s">
        <v>228</v>
      </c>
      <c r="D715" s="8" t="s">
        <v>383</v>
      </c>
      <c r="E715" s="8" t="s">
        <v>387</v>
      </c>
      <c r="F715" s="8" t="s">
        <v>14</v>
      </c>
      <c r="G715" s="8" t="s">
        <v>14</v>
      </c>
      <c r="H715" s="9">
        <f>+H716+H718+H720</f>
        <v>25595.5</v>
      </c>
      <c r="I715" s="9">
        <f>+I716+I718+I720</f>
        <v>28296.6</v>
      </c>
      <c r="J715" s="9">
        <f>+J716+J718+J720</f>
        <v>28296.6</v>
      </c>
      <c r="K715" s="9">
        <f t="shared" si="40"/>
        <v>100</v>
      </c>
    </row>
    <row r="716" spans="1:11" ht="36">
      <c r="A716" s="7" t="s">
        <v>1293</v>
      </c>
      <c r="B716" s="16" t="s">
        <v>394</v>
      </c>
      <c r="C716" s="8" t="s">
        <v>228</v>
      </c>
      <c r="D716" s="8" t="s">
        <v>383</v>
      </c>
      <c r="E716" s="8" t="s">
        <v>387</v>
      </c>
      <c r="F716" s="8" t="s">
        <v>395</v>
      </c>
      <c r="G716" s="8" t="s">
        <v>14</v>
      </c>
      <c r="H716" s="9">
        <f>+H717</f>
        <v>0</v>
      </c>
      <c r="I716" s="9">
        <f>+I717</f>
        <v>60</v>
      </c>
      <c r="J716" s="9">
        <f>+J717</f>
        <v>60</v>
      </c>
      <c r="K716" s="9">
        <f t="shared" si="40"/>
        <v>100</v>
      </c>
    </row>
    <row r="717" spans="1:11" ht="12">
      <c r="A717" s="7" t="s">
        <v>1294</v>
      </c>
      <c r="B717" s="16" t="s">
        <v>49</v>
      </c>
      <c r="C717" s="8" t="s">
        <v>228</v>
      </c>
      <c r="D717" s="8" t="s">
        <v>383</v>
      </c>
      <c r="E717" s="8" t="s">
        <v>387</v>
      </c>
      <c r="F717" s="8" t="s">
        <v>395</v>
      </c>
      <c r="G717" s="8" t="s">
        <v>50</v>
      </c>
      <c r="H717" s="9"/>
      <c r="I717" s="9">
        <v>60</v>
      </c>
      <c r="J717" s="9">
        <v>60</v>
      </c>
      <c r="K717" s="9">
        <f t="shared" si="40"/>
        <v>100</v>
      </c>
    </row>
    <row r="718" spans="1:11" ht="48">
      <c r="A718" s="7" t="s">
        <v>1295</v>
      </c>
      <c r="B718" s="16" t="s">
        <v>233</v>
      </c>
      <c r="C718" s="8" t="s">
        <v>228</v>
      </c>
      <c r="D718" s="8" t="s">
        <v>383</v>
      </c>
      <c r="E718" s="8" t="s">
        <v>387</v>
      </c>
      <c r="F718" s="8" t="s">
        <v>234</v>
      </c>
      <c r="G718" s="8" t="s">
        <v>14</v>
      </c>
      <c r="H718" s="9">
        <f>+H719</f>
        <v>25455.5</v>
      </c>
      <c r="I718" s="9">
        <f>+I719</f>
        <v>28096.6</v>
      </c>
      <c r="J718" s="9">
        <f>+J719</f>
        <v>28096.6</v>
      </c>
      <c r="K718" s="9">
        <f aca="true" t="shared" si="42" ref="K718:K781">IF(I718=0,0,J718/I718)*100</f>
        <v>100</v>
      </c>
    </row>
    <row r="719" spans="1:11" ht="12">
      <c r="A719" s="7" t="s">
        <v>1296</v>
      </c>
      <c r="B719" s="16" t="s">
        <v>49</v>
      </c>
      <c r="C719" s="8" t="s">
        <v>228</v>
      </c>
      <c r="D719" s="8" t="s">
        <v>383</v>
      </c>
      <c r="E719" s="8" t="s">
        <v>387</v>
      </c>
      <c r="F719" s="8" t="s">
        <v>234</v>
      </c>
      <c r="G719" s="8" t="s">
        <v>50</v>
      </c>
      <c r="H719" s="9">
        <v>25455.5</v>
      </c>
      <c r="I719" s="9">
        <v>28096.6</v>
      </c>
      <c r="J719" s="9">
        <v>28096.6</v>
      </c>
      <c r="K719" s="9">
        <f t="shared" si="42"/>
        <v>100</v>
      </c>
    </row>
    <row r="720" spans="1:11" ht="72">
      <c r="A720" s="7" t="s">
        <v>1297</v>
      </c>
      <c r="B720" s="16" t="s">
        <v>235</v>
      </c>
      <c r="C720" s="8" t="s">
        <v>228</v>
      </c>
      <c r="D720" s="8" t="s">
        <v>383</v>
      </c>
      <c r="E720" s="8" t="s">
        <v>387</v>
      </c>
      <c r="F720" s="8" t="s">
        <v>236</v>
      </c>
      <c r="G720" s="8" t="s">
        <v>14</v>
      </c>
      <c r="H720" s="9">
        <f>+H721</f>
        <v>140</v>
      </c>
      <c r="I720" s="9">
        <f>+I721</f>
        <v>140</v>
      </c>
      <c r="J720" s="9">
        <f>+J721</f>
        <v>140</v>
      </c>
      <c r="K720" s="9">
        <f t="shared" si="42"/>
        <v>100</v>
      </c>
    </row>
    <row r="721" spans="1:11" ht="12">
      <c r="A721" s="7" t="s">
        <v>1298</v>
      </c>
      <c r="B721" s="16" t="s">
        <v>49</v>
      </c>
      <c r="C721" s="8" t="s">
        <v>228</v>
      </c>
      <c r="D721" s="8" t="s">
        <v>383</v>
      </c>
      <c r="E721" s="8" t="s">
        <v>387</v>
      </c>
      <c r="F721" s="8" t="s">
        <v>236</v>
      </c>
      <c r="G721" s="8" t="s">
        <v>50</v>
      </c>
      <c r="H721" s="9">
        <v>140</v>
      </c>
      <c r="I721" s="9">
        <v>140</v>
      </c>
      <c r="J721" s="9">
        <v>140</v>
      </c>
      <c r="K721" s="9">
        <f t="shared" si="42"/>
        <v>100</v>
      </c>
    </row>
    <row r="722" spans="1:11" ht="12">
      <c r="A722" s="7" t="s">
        <v>1299</v>
      </c>
      <c r="B722" s="16" t="s">
        <v>106</v>
      </c>
      <c r="C722" s="8" t="s">
        <v>228</v>
      </c>
      <c r="D722" s="8" t="s">
        <v>383</v>
      </c>
      <c r="E722" s="8" t="s">
        <v>400</v>
      </c>
      <c r="F722" s="8" t="s">
        <v>14</v>
      </c>
      <c r="G722" s="8" t="s">
        <v>14</v>
      </c>
      <c r="H722" s="9">
        <f>+H723+H725+H727+H729+H731+H733+H735+H737+H739+H741+H743+H745+H747+H749+H751+H753+H755+H757+H759+H761+H763+H765+H767+H769+H771+H773+H775+H777+H779+H781+H783+H785+H787+H789+H791+H793+H795+H799+H801+H803+H805+H807+H809+H811+H813+H815+H817+H819+H821+H823+H827+H829+H831+H833+H835+H837+H841+H843+H845+H849+H797+H825+H839+H847</f>
        <v>229438.59999999995</v>
      </c>
      <c r="I722" s="9">
        <f>+I723+I725+I727+I729+I731+I733+I735+I737+I739+I741+I743+I745+I747+I749+I751+I753+I755+I757+I759+I761+I763+I765+I767+I769+I771+I773+I775+I777+I779+I781+I783+I785+I787+I789+I791+I793+I795+I799+I801+I803+I805+I807+I809+I811+I813+I815+I817+I819+I821+I823+I827+I829+I831+I833+I835+I837+I841+I843+I845+I849+I797+I825+I839+I847</f>
        <v>202571.1</v>
      </c>
      <c r="J722" s="9">
        <f>+J723+J725+J727+J729+J731+J733+J735+J737+J739+J741+J743+J745+J747+J749+J751+J753+J755+J757+J759+J761+J763+J765+J767+J769+J771+J773+J775+J777+J779+J781+J783+J785+J787+J789+J791+J793+J795+J799+J801+J803+J805+J807+J809+J811+J813+J815+J817+J819+J821+J823+J827+J829+J831+J833+J835+J837+J841+J843+J845+J849+J797+J825+J839+J847</f>
        <v>182299.9</v>
      </c>
      <c r="K722" s="9">
        <f t="shared" si="42"/>
        <v>89.99304441749094</v>
      </c>
    </row>
    <row r="723" spans="1:11" ht="36">
      <c r="A723" s="7" t="s">
        <v>1300</v>
      </c>
      <c r="B723" s="16" t="s">
        <v>237</v>
      </c>
      <c r="C723" s="8" t="s">
        <v>228</v>
      </c>
      <c r="D723" s="8" t="s">
        <v>383</v>
      </c>
      <c r="E723" s="8" t="s">
        <v>400</v>
      </c>
      <c r="F723" s="8" t="s">
        <v>238</v>
      </c>
      <c r="G723" s="8" t="s">
        <v>14</v>
      </c>
      <c r="H723" s="9">
        <f>+H724</f>
        <v>332.1</v>
      </c>
      <c r="I723" s="9">
        <f>+I724</f>
        <v>381.1</v>
      </c>
      <c r="J723" s="9">
        <f>+J724</f>
        <v>381.1</v>
      </c>
      <c r="K723" s="9">
        <f t="shared" si="42"/>
        <v>100</v>
      </c>
    </row>
    <row r="724" spans="1:11" ht="12">
      <c r="A724" s="7" t="s">
        <v>1301</v>
      </c>
      <c r="B724" s="16" t="s">
        <v>110</v>
      </c>
      <c r="C724" s="8" t="s">
        <v>228</v>
      </c>
      <c r="D724" s="8" t="s">
        <v>383</v>
      </c>
      <c r="E724" s="8" t="s">
        <v>400</v>
      </c>
      <c r="F724" s="8" t="s">
        <v>238</v>
      </c>
      <c r="G724" s="8" t="s">
        <v>13</v>
      </c>
      <c r="H724" s="9">
        <v>332.1</v>
      </c>
      <c r="I724" s="9">
        <v>381.1</v>
      </c>
      <c r="J724" s="9">
        <v>381.1</v>
      </c>
      <c r="K724" s="9">
        <f t="shared" si="42"/>
        <v>100</v>
      </c>
    </row>
    <row r="725" spans="1:11" ht="12">
      <c r="A725" s="7" t="s">
        <v>1302</v>
      </c>
      <c r="B725" s="16" t="s">
        <v>239</v>
      </c>
      <c r="C725" s="8" t="s">
        <v>228</v>
      </c>
      <c r="D725" s="8" t="s">
        <v>383</v>
      </c>
      <c r="E725" s="8" t="s">
        <v>400</v>
      </c>
      <c r="F725" s="8" t="s">
        <v>240</v>
      </c>
      <c r="G725" s="8" t="s">
        <v>14</v>
      </c>
      <c r="H725" s="9">
        <f>+H726</f>
        <v>11352.3</v>
      </c>
      <c r="I725" s="9">
        <f>+I726</f>
        <v>10339.8</v>
      </c>
      <c r="J725" s="9">
        <f>+J726</f>
        <v>9800.6</v>
      </c>
      <c r="K725" s="9">
        <f t="shared" si="42"/>
        <v>94.78519894001819</v>
      </c>
    </row>
    <row r="726" spans="1:11" ht="12">
      <c r="A726" s="7" t="s">
        <v>1303</v>
      </c>
      <c r="B726" s="16" t="s">
        <v>110</v>
      </c>
      <c r="C726" s="8" t="s">
        <v>228</v>
      </c>
      <c r="D726" s="8" t="s">
        <v>383</v>
      </c>
      <c r="E726" s="8" t="s">
        <v>400</v>
      </c>
      <c r="F726" s="8" t="s">
        <v>240</v>
      </c>
      <c r="G726" s="8" t="s">
        <v>13</v>
      </c>
      <c r="H726" s="9">
        <v>11352.3</v>
      </c>
      <c r="I726" s="9">
        <v>10339.8</v>
      </c>
      <c r="J726" s="9">
        <v>9800.6</v>
      </c>
      <c r="K726" s="9">
        <f t="shared" si="42"/>
        <v>94.78519894001819</v>
      </c>
    </row>
    <row r="727" spans="1:11" ht="24">
      <c r="A727" s="7" t="s">
        <v>1304</v>
      </c>
      <c r="B727" s="16" t="s">
        <v>241</v>
      </c>
      <c r="C727" s="8" t="s">
        <v>228</v>
      </c>
      <c r="D727" s="8" t="s">
        <v>383</v>
      </c>
      <c r="E727" s="8" t="s">
        <v>400</v>
      </c>
      <c r="F727" s="8" t="s">
        <v>242</v>
      </c>
      <c r="G727" s="8" t="s">
        <v>14</v>
      </c>
      <c r="H727" s="9">
        <f>+H728</f>
        <v>156.7</v>
      </c>
      <c r="I727" s="9">
        <f>+I728</f>
        <v>0.1</v>
      </c>
      <c r="J727" s="9">
        <f>+J728</f>
        <v>0</v>
      </c>
      <c r="K727" s="9">
        <f t="shared" si="42"/>
        <v>0</v>
      </c>
    </row>
    <row r="728" spans="1:11" ht="12">
      <c r="A728" s="7" t="s">
        <v>1305</v>
      </c>
      <c r="B728" s="16" t="s">
        <v>110</v>
      </c>
      <c r="C728" s="8" t="s">
        <v>228</v>
      </c>
      <c r="D728" s="8" t="s">
        <v>383</v>
      </c>
      <c r="E728" s="8" t="s">
        <v>400</v>
      </c>
      <c r="F728" s="8" t="s">
        <v>242</v>
      </c>
      <c r="G728" s="8" t="s">
        <v>13</v>
      </c>
      <c r="H728" s="9">
        <v>156.7</v>
      </c>
      <c r="I728" s="9">
        <v>0.1</v>
      </c>
      <c r="J728" s="9"/>
      <c r="K728" s="9">
        <f t="shared" si="42"/>
        <v>0</v>
      </c>
    </row>
    <row r="729" spans="1:11" ht="48">
      <c r="A729" s="7" t="s">
        <v>1306</v>
      </c>
      <c r="B729" s="16" t="s">
        <v>243</v>
      </c>
      <c r="C729" s="8" t="s">
        <v>228</v>
      </c>
      <c r="D729" s="8" t="s">
        <v>383</v>
      </c>
      <c r="E729" s="8" t="s">
        <v>400</v>
      </c>
      <c r="F729" s="8" t="s">
        <v>244</v>
      </c>
      <c r="G729" s="8" t="s">
        <v>14</v>
      </c>
      <c r="H729" s="9">
        <f>+H730</f>
        <v>14.9</v>
      </c>
      <c r="I729" s="9">
        <f>+I730</f>
        <v>14.9</v>
      </c>
      <c r="J729" s="9">
        <f>+J730</f>
        <v>12.2</v>
      </c>
      <c r="K729" s="9">
        <f t="shared" si="42"/>
        <v>81.87919463087248</v>
      </c>
    </row>
    <row r="730" spans="1:11" ht="12">
      <c r="A730" s="7" t="s">
        <v>1307</v>
      </c>
      <c r="B730" s="16" t="s">
        <v>110</v>
      </c>
      <c r="C730" s="8" t="s">
        <v>228</v>
      </c>
      <c r="D730" s="8" t="s">
        <v>383</v>
      </c>
      <c r="E730" s="8" t="s">
        <v>400</v>
      </c>
      <c r="F730" s="8" t="s">
        <v>244</v>
      </c>
      <c r="G730" s="8" t="s">
        <v>13</v>
      </c>
      <c r="H730" s="9">
        <v>14.9</v>
      </c>
      <c r="I730" s="9">
        <v>14.9</v>
      </c>
      <c r="J730" s="9">
        <v>12.2</v>
      </c>
      <c r="K730" s="9">
        <f t="shared" si="42"/>
        <v>81.87919463087248</v>
      </c>
    </row>
    <row r="731" spans="1:11" ht="24">
      <c r="A731" s="7" t="s">
        <v>1308</v>
      </c>
      <c r="B731" s="16" t="s">
        <v>245</v>
      </c>
      <c r="C731" s="8" t="s">
        <v>228</v>
      </c>
      <c r="D731" s="8" t="s">
        <v>383</v>
      </c>
      <c r="E731" s="8" t="s">
        <v>400</v>
      </c>
      <c r="F731" s="8" t="s">
        <v>246</v>
      </c>
      <c r="G731" s="8" t="s">
        <v>14</v>
      </c>
      <c r="H731" s="9">
        <f>+H732</f>
        <v>22730.6</v>
      </c>
      <c r="I731" s="9">
        <f>+I732</f>
        <v>32105.8</v>
      </c>
      <c r="J731" s="9">
        <f>+J732</f>
        <v>30562.6</v>
      </c>
      <c r="K731" s="9">
        <f t="shared" si="42"/>
        <v>95.19339184820188</v>
      </c>
    </row>
    <row r="732" spans="1:11" ht="12">
      <c r="A732" s="7" t="s">
        <v>1309</v>
      </c>
      <c r="B732" s="16" t="s">
        <v>110</v>
      </c>
      <c r="C732" s="8" t="s">
        <v>228</v>
      </c>
      <c r="D732" s="8" t="s">
        <v>383</v>
      </c>
      <c r="E732" s="8" t="s">
        <v>400</v>
      </c>
      <c r="F732" s="8" t="s">
        <v>246</v>
      </c>
      <c r="G732" s="8" t="s">
        <v>13</v>
      </c>
      <c r="H732" s="9">
        <v>22730.6</v>
      </c>
      <c r="I732" s="9">
        <v>32105.8</v>
      </c>
      <c r="J732" s="9">
        <v>30562.6</v>
      </c>
      <c r="K732" s="9">
        <f t="shared" si="42"/>
        <v>95.19339184820188</v>
      </c>
    </row>
    <row r="733" spans="1:11" ht="48">
      <c r="A733" s="7" t="s">
        <v>1310</v>
      </c>
      <c r="B733" s="16" t="s">
        <v>247</v>
      </c>
      <c r="C733" s="8" t="s">
        <v>228</v>
      </c>
      <c r="D733" s="8" t="s">
        <v>383</v>
      </c>
      <c r="E733" s="8" t="s">
        <v>400</v>
      </c>
      <c r="F733" s="8" t="s">
        <v>248</v>
      </c>
      <c r="G733" s="8" t="s">
        <v>14</v>
      </c>
      <c r="H733" s="9">
        <f>+H734</f>
        <v>796.6</v>
      </c>
      <c r="I733" s="9">
        <f>+I734</f>
        <v>815.3</v>
      </c>
      <c r="J733" s="9">
        <f>+J734</f>
        <v>812.3</v>
      </c>
      <c r="K733" s="9">
        <f t="shared" si="42"/>
        <v>99.63203728688826</v>
      </c>
    </row>
    <row r="734" spans="1:11" ht="12">
      <c r="A734" s="7" t="s">
        <v>1311</v>
      </c>
      <c r="B734" s="16" t="s">
        <v>110</v>
      </c>
      <c r="C734" s="8" t="s">
        <v>228</v>
      </c>
      <c r="D734" s="8" t="s">
        <v>383</v>
      </c>
      <c r="E734" s="8" t="s">
        <v>400</v>
      </c>
      <c r="F734" s="8" t="s">
        <v>248</v>
      </c>
      <c r="G734" s="8" t="s">
        <v>13</v>
      </c>
      <c r="H734" s="9">
        <v>796.6</v>
      </c>
      <c r="I734" s="9">
        <v>815.3</v>
      </c>
      <c r="J734" s="9">
        <v>812.3</v>
      </c>
      <c r="K734" s="9">
        <f t="shared" si="42"/>
        <v>99.63203728688826</v>
      </c>
    </row>
    <row r="735" spans="1:11" ht="72">
      <c r="A735" s="7" t="s">
        <v>1312</v>
      </c>
      <c r="B735" s="16" t="s">
        <v>249</v>
      </c>
      <c r="C735" s="8" t="s">
        <v>228</v>
      </c>
      <c r="D735" s="8" t="s">
        <v>383</v>
      </c>
      <c r="E735" s="8" t="s">
        <v>400</v>
      </c>
      <c r="F735" s="8" t="s">
        <v>250</v>
      </c>
      <c r="G735" s="8" t="s">
        <v>14</v>
      </c>
      <c r="H735" s="9">
        <f>+H736</f>
        <v>66.2</v>
      </c>
      <c r="I735" s="9">
        <f>+I736</f>
        <v>33.3</v>
      </c>
      <c r="J735" s="9">
        <f>+J736</f>
        <v>22.8</v>
      </c>
      <c r="K735" s="9">
        <f t="shared" si="42"/>
        <v>68.46846846846847</v>
      </c>
    </row>
    <row r="736" spans="1:11" ht="12">
      <c r="A736" s="7" t="s">
        <v>1313</v>
      </c>
      <c r="B736" s="16" t="s">
        <v>110</v>
      </c>
      <c r="C736" s="8" t="s">
        <v>228</v>
      </c>
      <c r="D736" s="8" t="s">
        <v>383</v>
      </c>
      <c r="E736" s="8" t="s">
        <v>400</v>
      </c>
      <c r="F736" s="8" t="s">
        <v>250</v>
      </c>
      <c r="G736" s="8" t="s">
        <v>13</v>
      </c>
      <c r="H736" s="9">
        <v>66.2</v>
      </c>
      <c r="I736" s="9">
        <v>33.3</v>
      </c>
      <c r="J736" s="9">
        <v>22.8</v>
      </c>
      <c r="K736" s="9">
        <f t="shared" si="42"/>
        <v>68.46846846846847</v>
      </c>
    </row>
    <row r="737" spans="1:11" ht="60">
      <c r="A737" s="7" t="s">
        <v>1314</v>
      </c>
      <c r="B737" s="16" t="s">
        <v>251</v>
      </c>
      <c r="C737" s="8" t="s">
        <v>228</v>
      </c>
      <c r="D737" s="8" t="s">
        <v>383</v>
      </c>
      <c r="E737" s="8" t="s">
        <v>400</v>
      </c>
      <c r="F737" s="8" t="s">
        <v>252</v>
      </c>
      <c r="G737" s="8" t="s">
        <v>14</v>
      </c>
      <c r="H737" s="9">
        <f>+H738</f>
        <v>2000</v>
      </c>
      <c r="I737" s="9">
        <f>+I738</f>
        <v>2000</v>
      </c>
      <c r="J737" s="9">
        <f>+J738</f>
        <v>1783.7</v>
      </c>
      <c r="K737" s="9">
        <f t="shared" si="42"/>
        <v>89.185</v>
      </c>
    </row>
    <row r="738" spans="1:11" ht="12">
      <c r="A738" s="7" t="s">
        <v>1315</v>
      </c>
      <c r="B738" s="16" t="s">
        <v>110</v>
      </c>
      <c r="C738" s="8" t="s">
        <v>228</v>
      </c>
      <c r="D738" s="8" t="s">
        <v>383</v>
      </c>
      <c r="E738" s="8" t="s">
        <v>400</v>
      </c>
      <c r="F738" s="8" t="s">
        <v>252</v>
      </c>
      <c r="G738" s="8" t="s">
        <v>13</v>
      </c>
      <c r="H738" s="9">
        <v>2000</v>
      </c>
      <c r="I738" s="9">
        <v>2000</v>
      </c>
      <c r="J738" s="9">
        <v>1783.7</v>
      </c>
      <c r="K738" s="9">
        <f t="shared" si="42"/>
        <v>89.185</v>
      </c>
    </row>
    <row r="739" spans="1:11" ht="24">
      <c r="A739" s="7" t="s">
        <v>1316</v>
      </c>
      <c r="B739" s="16" t="s">
        <v>253</v>
      </c>
      <c r="C739" s="8" t="s">
        <v>228</v>
      </c>
      <c r="D739" s="8" t="s">
        <v>383</v>
      </c>
      <c r="E739" s="8" t="s">
        <v>400</v>
      </c>
      <c r="F739" s="8" t="s">
        <v>254</v>
      </c>
      <c r="G739" s="8" t="s">
        <v>14</v>
      </c>
      <c r="H739" s="9">
        <f>+H740</f>
        <v>14.1</v>
      </c>
      <c r="I739" s="9">
        <f>+I740</f>
        <v>8.3</v>
      </c>
      <c r="J739" s="9">
        <f>+J740</f>
        <v>7.2</v>
      </c>
      <c r="K739" s="9">
        <f t="shared" si="42"/>
        <v>86.74698795180721</v>
      </c>
    </row>
    <row r="740" spans="1:11" ht="12">
      <c r="A740" s="7" t="s">
        <v>1317</v>
      </c>
      <c r="B740" s="16" t="s">
        <v>110</v>
      </c>
      <c r="C740" s="8" t="s">
        <v>228</v>
      </c>
      <c r="D740" s="8" t="s">
        <v>383</v>
      </c>
      <c r="E740" s="8" t="s">
        <v>400</v>
      </c>
      <c r="F740" s="8" t="s">
        <v>254</v>
      </c>
      <c r="G740" s="8" t="s">
        <v>13</v>
      </c>
      <c r="H740" s="9">
        <v>14.1</v>
      </c>
      <c r="I740" s="9">
        <v>8.3</v>
      </c>
      <c r="J740" s="9">
        <v>7.2</v>
      </c>
      <c r="K740" s="9">
        <f t="shared" si="42"/>
        <v>86.74698795180721</v>
      </c>
    </row>
    <row r="741" spans="1:11" ht="36">
      <c r="A741" s="7" t="s">
        <v>1318</v>
      </c>
      <c r="B741" s="16" t="s">
        <v>352</v>
      </c>
      <c r="C741" s="8" t="s">
        <v>228</v>
      </c>
      <c r="D741" s="8" t="s">
        <v>383</v>
      </c>
      <c r="E741" s="8" t="s">
        <v>400</v>
      </c>
      <c r="F741" s="8" t="s">
        <v>255</v>
      </c>
      <c r="G741" s="8" t="s">
        <v>14</v>
      </c>
      <c r="H741" s="9">
        <f>+H742</f>
        <v>83335.7</v>
      </c>
      <c r="I741" s="9">
        <f>+I742</f>
        <v>52500</v>
      </c>
      <c r="J741" s="9">
        <f>+J742</f>
        <v>41776.1</v>
      </c>
      <c r="K741" s="9">
        <f t="shared" si="42"/>
        <v>79.5735238095238</v>
      </c>
    </row>
    <row r="742" spans="1:11" ht="12">
      <c r="A742" s="7" t="s">
        <v>1319</v>
      </c>
      <c r="B742" s="16" t="s">
        <v>110</v>
      </c>
      <c r="C742" s="8" t="s">
        <v>228</v>
      </c>
      <c r="D742" s="8" t="s">
        <v>383</v>
      </c>
      <c r="E742" s="8" t="s">
        <v>400</v>
      </c>
      <c r="F742" s="8" t="s">
        <v>255</v>
      </c>
      <c r="G742" s="8" t="s">
        <v>13</v>
      </c>
      <c r="H742" s="9">
        <v>83335.7</v>
      </c>
      <c r="I742" s="9">
        <v>52500</v>
      </c>
      <c r="J742" s="9">
        <v>41776.1</v>
      </c>
      <c r="K742" s="9">
        <f t="shared" si="42"/>
        <v>79.5735238095238</v>
      </c>
    </row>
    <row r="743" spans="1:11" ht="192">
      <c r="A743" s="7" t="s">
        <v>1320</v>
      </c>
      <c r="B743" s="17" t="s">
        <v>353</v>
      </c>
      <c r="C743" s="8" t="s">
        <v>228</v>
      </c>
      <c r="D743" s="8" t="s">
        <v>383</v>
      </c>
      <c r="E743" s="8" t="s">
        <v>400</v>
      </c>
      <c r="F743" s="8" t="s">
        <v>256</v>
      </c>
      <c r="G743" s="8" t="s">
        <v>14</v>
      </c>
      <c r="H743" s="9">
        <f>+H744</f>
        <v>250.8</v>
      </c>
      <c r="I743" s="9">
        <f>+I744</f>
        <v>210.8</v>
      </c>
      <c r="J743" s="9">
        <f>+J744</f>
        <v>164.6</v>
      </c>
      <c r="K743" s="9">
        <f t="shared" si="42"/>
        <v>78.08349146110056</v>
      </c>
    </row>
    <row r="744" spans="1:11" ht="12">
      <c r="A744" s="7" t="s">
        <v>1321</v>
      </c>
      <c r="B744" s="16" t="s">
        <v>110</v>
      </c>
      <c r="C744" s="8" t="s">
        <v>228</v>
      </c>
      <c r="D744" s="8" t="s">
        <v>383</v>
      </c>
      <c r="E744" s="8" t="s">
        <v>400</v>
      </c>
      <c r="F744" s="8" t="s">
        <v>256</v>
      </c>
      <c r="G744" s="8" t="s">
        <v>13</v>
      </c>
      <c r="H744" s="9">
        <v>250.8</v>
      </c>
      <c r="I744" s="9">
        <v>210.8</v>
      </c>
      <c r="J744" s="9">
        <v>164.6</v>
      </c>
      <c r="K744" s="9">
        <f t="shared" si="42"/>
        <v>78.08349146110056</v>
      </c>
    </row>
    <row r="745" spans="1:11" ht="48">
      <c r="A745" s="7" t="s">
        <v>1322</v>
      </c>
      <c r="B745" s="16" t="s">
        <v>257</v>
      </c>
      <c r="C745" s="8" t="s">
        <v>228</v>
      </c>
      <c r="D745" s="8" t="s">
        <v>383</v>
      </c>
      <c r="E745" s="8" t="s">
        <v>400</v>
      </c>
      <c r="F745" s="8" t="s">
        <v>258</v>
      </c>
      <c r="G745" s="8" t="s">
        <v>14</v>
      </c>
      <c r="H745" s="9">
        <f>+H746</f>
        <v>1475</v>
      </c>
      <c r="I745" s="9">
        <f>+I746</f>
        <v>1475</v>
      </c>
      <c r="J745" s="9">
        <f>+J746</f>
        <v>492.5</v>
      </c>
      <c r="K745" s="9">
        <f t="shared" si="42"/>
        <v>33.389830508474574</v>
      </c>
    </row>
    <row r="746" spans="1:11" ht="12">
      <c r="A746" s="7" t="s">
        <v>1323</v>
      </c>
      <c r="B746" s="16" t="s">
        <v>110</v>
      </c>
      <c r="C746" s="8" t="s">
        <v>228</v>
      </c>
      <c r="D746" s="8" t="s">
        <v>383</v>
      </c>
      <c r="E746" s="8" t="s">
        <v>400</v>
      </c>
      <c r="F746" s="8" t="s">
        <v>258</v>
      </c>
      <c r="G746" s="8" t="s">
        <v>13</v>
      </c>
      <c r="H746" s="9">
        <v>1475</v>
      </c>
      <c r="I746" s="9">
        <v>1475</v>
      </c>
      <c r="J746" s="9">
        <v>492.5</v>
      </c>
      <c r="K746" s="9">
        <f t="shared" si="42"/>
        <v>33.389830508474574</v>
      </c>
    </row>
    <row r="747" spans="1:11" ht="36">
      <c r="A747" s="7" t="s">
        <v>1324</v>
      </c>
      <c r="B747" s="16" t="s">
        <v>259</v>
      </c>
      <c r="C747" s="8" t="s">
        <v>228</v>
      </c>
      <c r="D747" s="8" t="s">
        <v>383</v>
      </c>
      <c r="E747" s="8" t="s">
        <v>400</v>
      </c>
      <c r="F747" s="8" t="s">
        <v>260</v>
      </c>
      <c r="G747" s="8" t="s">
        <v>14</v>
      </c>
      <c r="H747" s="9">
        <f>+H748</f>
        <v>8483.6</v>
      </c>
      <c r="I747" s="9">
        <f>+I748</f>
        <v>8483.6</v>
      </c>
      <c r="J747" s="9">
        <f>+J748</f>
        <v>7587</v>
      </c>
      <c r="K747" s="9">
        <f t="shared" si="42"/>
        <v>89.43137347352538</v>
      </c>
    </row>
    <row r="748" spans="1:11" ht="12">
      <c r="A748" s="7" t="s">
        <v>1325</v>
      </c>
      <c r="B748" s="16" t="s">
        <v>110</v>
      </c>
      <c r="C748" s="8" t="s">
        <v>228</v>
      </c>
      <c r="D748" s="8" t="s">
        <v>383</v>
      </c>
      <c r="E748" s="8" t="s">
        <v>400</v>
      </c>
      <c r="F748" s="8" t="s">
        <v>260</v>
      </c>
      <c r="G748" s="8" t="s">
        <v>13</v>
      </c>
      <c r="H748" s="9">
        <v>8483.6</v>
      </c>
      <c r="I748" s="9">
        <v>8483.6</v>
      </c>
      <c r="J748" s="9">
        <v>7587</v>
      </c>
      <c r="K748" s="9">
        <f t="shared" si="42"/>
        <v>89.43137347352538</v>
      </c>
    </row>
    <row r="749" spans="1:11" ht="48">
      <c r="A749" s="7" t="s">
        <v>1326</v>
      </c>
      <c r="B749" s="16" t="s">
        <v>261</v>
      </c>
      <c r="C749" s="8" t="s">
        <v>228</v>
      </c>
      <c r="D749" s="8" t="s">
        <v>383</v>
      </c>
      <c r="E749" s="8" t="s">
        <v>400</v>
      </c>
      <c r="F749" s="8" t="s">
        <v>262</v>
      </c>
      <c r="G749" s="8" t="s">
        <v>14</v>
      </c>
      <c r="H749" s="9">
        <f>+H750</f>
        <v>124.3</v>
      </c>
      <c r="I749" s="9">
        <f>+I750</f>
        <v>124.3</v>
      </c>
      <c r="J749" s="9">
        <f>+J750</f>
        <v>112.7</v>
      </c>
      <c r="K749" s="9">
        <f t="shared" si="42"/>
        <v>90.66773934030572</v>
      </c>
    </row>
    <row r="750" spans="1:11" ht="12">
      <c r="A750" s="7" t="s">
        <v>1327</v>
      </c>
      <c r="B750" s="16" t="s">
        <v>110</v>
      </c>
      <c r="C750" s="8" t="s">
        <v>228</v>
      </c>
      <c r="D750" s="8" t="s">
        <v>383</v>
      </c>
      <c r="E750" s="8" t="s">
        <v>400</v>
      </c>
      <c r="F750" s="8" t="s">
        <v>262</v>
      </c>
      <c r="G750" s="8" t="s">
        <v>13</v>
      </c>
      <c r="H750" s="9">
        <v>124.3</v>
      </c>
      <c r="I750" s="9">
        <v>124.3</v>
      </c>
      <c r="J750" s="9">
        <v>112.7</v>
      </c>
      <c r="K750" s="9">
        <f t="shared" si="42"/>
        <v>90.66773934030572</v>
      </c>
    </row>
    <row r="751" spans="1:11" ht="48">
      <c r="A751" s="7" t="s">
        <v>1328</v>
      </c>
      <c r="B751" s="16" t="s">
        <v>263</v>
      </c>
      <c r="C751" s="8" t="s">
        <v>228</v>
      </c>
      <c r="D751" s="8" t="s">
        <v>383</v>
      </c>
      <c r="E751" s="8" t="s">
        <v>400</v>
      </c>
      <c r="F751" s="8" t="s">
        <v>264</v>
      </c>
      <c r="G751" s="8" t="s">
        <v>14</v>
      </c>
      <c r="H751" s="9">
        <f>+H752</f>
        <v>1048</v>
      </c>
      <c r="I751" s="9">
        <f>+I752</f>
        <v>1063.2</v>
      </c>
      <c r="J751" s="9">
        <f>+J752</f>
        <v>1058.9</v>
      </c>
      <c r="K751" s="9">
        <f t="shared" si="42"/>
        <v>99.59556057185854</v>
      </c>
    </row>
    <row r="752" spans="1:11" ht="12">
      <c r="A752" s="7" t="s">
        <v>1329</v>
      </c>
      <c r="B752" s="16" t="s">
        <v>110</v>
      </c>
      <c r="C752" s="8" t="s">
        <v>228</v>
      </c>
      <c r="D752" s="8" t="s">
        <v>383</v>
      </c>
      <c r="E752" s="8" t="s">
        <v>400</v>
      </c>
      <c r="F752" s="8" t="s">
        <v>264</v>
      </c>
      <c r="G752" s="8" t="s">
        <v>13</v>
      </c>
      <c r="H752" s="9">
        <v>1048</v>
      </c>
      <c r="I752" s="9">
        <v>1063.2</v>
      </c>
      <c r="J752" s="9">
        <v>1058.9</v>
      </c>
      <c r="K752" s="9">
        <f t="shared" si="42"/>
        <v>99.59556057185854</v>
      </c>
    </row>
    <row r="753" spans="1:11" ht="72">
      <c r="A753" s="7" t="s">
        <v>1330</v>
      </c>
      <c r="B753" s="16" t="s">
        <v>265</v>
      </c>
      <c r="C753" s="8" t="s">
        <v>228</v>
      </c>
      <c r="D753" s="8" t="s">
        <v>383</v>
      </c>
      <c r="E753" s="8" t="s">
        <v>400</v>
      </c>
      <c r="F753" s="8" t="s">
        <v>266</v>
      </c>
      <c r="G753" s="8" t="s">
        <v>14</v>
      </c>
      <c r="H753" s="9">
        <f>+H754</f>
        <v>1970</v>
      </c>
      <c r="I753" s="9">
        <f>+I754</f>
        <v>1970</v>
      </c>
      <c r="J753" s="9">
        <f>+J754</f>
        <v>1715.9</v>
      </c>
      <c r="K753" s="9">
        <f t="shared" si="42"/>
        <v>87.1015228426396</v>
      </c>
    </row>
    <row r="754" spans="1:11" ht="12">
      <c r="A754" s="7" t="s">
        <v>1331</v>
      </c>
      <c r="B754" s="16" t="s">
        <v>110</v>
      </c>
      <c r="C754" s="8" t="s">
        <v>228</v>
      </c>
      <c r="D754" s="8" t="s">
        <v>383</v>
      </c>
      <c r="E754" s="8" t="s">
        <v>400</v>
      </c>
      <c r="F754" s="8" t="s">
        <v>266</v>
      </c>
      <c r="G754" s="8" t="s">
        <v>13</v>
      </c>
      <c r="H754" s="9">
        <v>1970</v>
      </c>
      <c r="I754" s="9">
        <v>1970</v>
      </c>
      <c r="J754" s="9">
        <v>1715.9</v>
      </c>
      <c r="K754" s="9">
        <f t="shared" si="42"/>
        <v>87.1015228426396</v>
      </c>
    </row>
    <row r="755" spans="1:11" ht="72">
      <c r="A755" s="7" t="s">
        <v>1332</v>
      </c>
      <c r="B755" s="16" t="s">
        <v>267</v>
      </c>
      <c r="C755" s="8" t="s">
        <v>228</v>
      </c>
      <c r="D755" s="8" t="s">
        <v>383</v>
      </c>
      <c r="E755" s="8" t="s">
        <v>400</v>
      </c>
      <c r="F755" s="8" t="s">
        <v>268</v>
      </c>
      <c r="G755" s="8" t="s">
        <v>14</v>
      </c>
      <c r="H755" s="9">
        <f>+H756</f>
        <v>160</v>
      </c>
      <c r="I755" s="9">
        <f>+I756</f>
        <v>160</v>
      </c>
      <c r="J755" s="9">
        <f>+J756</f>
        <v>110</v>
      </c>
      <c r="K755" s="9">
        <f t="shared" si="42"/>
        <v>68.75</v>
      </c>
    </row>
    <row r="756" spans="1:11" ht="12">
      <c r="A756" s="7" t="s">
        <v>1333</v>
      </c>
      <c r="B756" s="16" t="s">
        <v>110</v>
      </c>
      <c r="C756" s="8" t="s">
        <v>228</v>
      </c>
      <c r="D756" s="8" t="s">
        <v>383</v>
      </c>
      <c r="E756" s="8" t="s">
        <v>400</v>
      </c>
      <c r="F756" s="8" t="s">
        <v>268</v>
      </c>
      <c r="G756" s="8" t="s">
        <v>13</v>
      </c>
      <c r="H756" s="9">
        <v>160</v>
      </c>
      <c r="I756" s="9">
        <v>160</v>
      </c>
      <c r="J756" s="9">
        <v>110</v>
      </c>
      <c r="K756" s="9">
        <f t="shared" si="42"/>
        <v>68.75</v>
      </c>
    </row>
    <row r="757" spans="1:11" ht="36">
      <c r="A757" s="7" t="s">
        <v>1334</v>
      </c>
      <c r="B757" s="16" t="s">
        <v>269</v>
      </c>
      <c r="C757" s="8" t="s">
        <v>228</v>
      </c>
      <c r="D757" s="8" t="s">
        <v>383</v>
      </c>
      <c r="E757" s="8" t="s">
        <v>400</v>
      </c>
      <c r="F757" s="8" t="s">
        <v>270</v>
      </c>
      <c r="G757" s="8" t="s">
        <v>14</v>
      </c>
      <c r="H757" s="9">
        <f>+H758</f>
        <v>1908.9</v>
      </c>
      <c r="I757" s="9">
        <f>+I758</f>
        <v>2119.9</v>
      </c>
      <c r="J757" s="9">
        <f>+J758</f>
        <v>2111.7</v>
      </c>
      <c r="K757" s="9">
        <f t="shared" si="42"/>
        <v>99.61318930138214</v>
      </c>
    </row>
    <row r="758" spans="1:11" ht="12">
      <c r="A758" s="7" t="s">
        <v>1335</v>
      </c>
      <c r="B758" s="16" t="s">
        <v>110</v>
      </c>
      <c r="C758" s="8" t="s">
        <v>228</v>
      </c>
      <c r="D758" s="8" t="s">
        <v>383</v>
      </c>
      <c r="E758" s="8" t="s">
        <v>400</v>
      </c>
      <c r="F758" s="8" t="s">
        <v>270</v>
      </c>
      <c r="G758" s="8" t="s">
        <v>13</v>
      </c>
      <c r="H758" s="9">
        <v>1908.9</v>
      </c>
      <c r="I758" s="9">
        <v>2119.9</v>
      </c>
      <c r="J758" s="9">
        <v>2111.7</v>
      </c>
      <c r="K758" s="9">
        <f t="shared" si="42"/>
        <v>99.61318930138214</v>
      </c>
    </row>
    <row r="759" spans="1:11" ht="48">
      <c r="A759" s="7" t="s">
        <v>1336</v>
      </c>
      <c r="B759" s="16" t="s">
        <v>271</v>
      </c>
      <c r="C759" s="8" t="s">
        <v>228</v>
      </c>
      <c r="D759" s="8" t="s">
        <v>383</v>
      </c>
      <c r="E759" s="8" t="s">
        <v>400</v>
      </c>
      <c r="F759" s="8" t="s">
        <v>272</v>
      </c>
      <c r="G759" s="8" t="s">
        <v>14</v>
      </c>
      <c r="H759" s="9">
        <f>+H760</f>
        <v>810.6</v>
      </c>
      <c r="I759" s="9">
        <f>+I760</f>
        <v>810.6</v>
      </c>
      <c r="J759" s="9">
        <f>+J760</f>
        <v>568.6</v>
      </c>
      <c r="K759" s="9">
        <f t="shared" si="42"/>
        <v>70.14557118184061</v>
      </c>
    </row>
    <row r="760" spans="1:11" ht="12">
      <c r="A760" s="7" t="s">
        <v>1337</v>
      </c>
      <c r="B760" s="16" t="s">
        <v>110</v>
      </c>
      <c r="C760" s="8" t="s">
        <v>228</v>
      </c>
      <c r="D760" s="8" t="s">
        <v>383</v>
      </c>
      <c r="E760" s="8" t="s">
        <v>400</v>
      </c>
      <c r="F760" s="8" t="s">
        <v>272</v>
      </c>
      <c r="G760" s="8" t="s">
        <v>13</v>
      </c>
      <c r="H760" s="9">
        <v>810.6</v>
      </c>
      <c r="I760" s="9">
        <v>810.6</v>
      </c>
      <c r="J760" s="9">
        <v>568.6</v>
      </c>
      <c r="K760" s="9">
        <f t="shared" si="42"/>
        <v>70.14557118184061</v>
      </c>
    </row>
    <row r="761" spans="1:11" ht="60">
      <c r="A761" s="7" t="s">
        <v>1338</v>
      </c>
      <c r="B761" s="16" t="s">
        <v>273</v>
      </c>
      <c r="C761" s="8" t="s">
        <v>228</v>
      </c>
      <c r="D761" s="8" t="s">
        <v>383</v>
      </c>
      <c r="E761" s="8" t="s">
        <v>400</v>
      </c>
      <c r="F761" s="8" t="s">
        <v>274</v>
      </c>
      <c r="G761" s="8" t="s">
        <v>14</v>
      </c>
      <c r="H761" s="9">
        <f>+H762</f>
        <v>421</v>
      </c>
      <c r="I761" s="9">
        <f>+I762</f>
        <v>421</v>
      </c>
      <c r="J761" s="9">
        <f>+J762</f>
        <v>274.3</v>
      </c>
      <c r="K761" s="9">
        <f t="shared" si="42"/>
        <v>65.1543942992874</v>
      </c>
    </row>
    <row r="762" spans="1:11" ht="12">
      <c r="A762" s="7" t="s">
        <v>1339</v>
      </c>
      <c r="B762" s="16" t="s">
        <v>110</v>
      </c>
      <c r="C762" s="8" t="s">
        <v>228</v>
      </c>
      <c r="D762" s="8" t="s">
        <v>383</v>
      </c>
      <c r="E762" s="8" t="s">
        <v>400</v>
      </c>
      <c r="F762" s="8" t="s">
        <v>274</v>
      </c>
      <c r="G762" s="8" t="s">
        <v>13</v>
      </c>
      <c r="H762" s="9">
        <v>421</v>
      </c>
      <c r="I762" s="9">
        <v>421</v>
      </c>
      <c r="J762" s="9">
        <v>274.3</v>
      </c>
      <c r="K762" s="9">
        <f t="shared" si="42"/>
        <v>65.1543942992874</v>
      </c>
    </row>
    <row r="763" spans="1:11" ht="60">
      <c r="A763" s="7" t="s">
        <v>1340</v>
      </c>
      <c r="B763" s="16" t="s">
        <v>354</v>
      </c>
      <c r="C763" s="8" t="s">
        <v>228</v>
      </c>
      <c r="D763" s="8" t="s">
        <v>383</v>
      </c>
      <c r="E763" s="8" t="s">
        <v>400</v>
      </c>
      <c r="F763" s="8" t="s">
        <v>275</v>
      </c>
      <c r="G763" s="8" t="s">
        <v>14</v>
      </c>
      <c r="H763" s="9">
        <f>+H764</f>
        <v>8185.4</v>
      </c>
      <c r="I763" s="9">
        <f>+I764</f>
        <v>8541.5</v>
      </c>
      <c r="J763" s="9">
        <f>+J764</f>
        <v>8541.5</v>
      </c>
      <c r="K763" s="9">
        <f t="shared" si="42"/>
        <v>100</v>
      </c>
    </row>
    <row r="764" spans="1:11" ht="12">
      <c r="A764" s="7" t="s">
        <v>1341</v>
      </c>
      <c r="B764" s="16" t="s">
        <v>110</v>
      </c>
      <c r="C764" s="8" t="s">
        <v>228</v>
      </c>
      <c r="D764" s="8" t="s">
        <v>383</v>
      </c>
      <c r="E764" s="8" t="s">
        <v>400</v>
      </c>
      <c r="F764" s="8" t="s">
        <v>275</v>
      </c>
      <c r="G764" s="8" t="s">
        <v>13</v>
      </c>
      <c r="H764" s="9">
        <v>8185.4</v>
      </c>
      <c r="I764" s="9">
        <v>8541.5</v>
      </c>
      <c r="J764" s="9">
        <v>8541.5</v>
      </c>
      <c r="K764" s="9">
        <f t="shared" si="42"/>
        <v>100</v>
      </c>
    </row>
    <row r="765" spans="1:11" ht="96">
      <c r="A765" s="7" t="s">
        <v>1342</v>
      </c>
      <c r="B765" s="17" t="s">
        <v>276</v>
      </c>
      <c r="C765" s="8" t="s">
        <v>228</v>
      </c>
      <c r="D765" s="8" t="s">
        <v>383</v>
      </c>
      <c r="E765" s="8" t="s">
        <v>400</v>
      </c>
      <c r="F765" s="8" t="s">
        <v>277</v>
      </c>
      <c r="G765" s="8" t="s">
        <v>14</v>
      </c>
      <c r="H765" s="9">
        <f>+H766</f>
        <v>218</v>
      </c>
      <c r="I765" s="9">
        <f>+I766</f>
        <v>218</v>
      </c>
      <c r="J765" s="9">
        <f>+J766</f>
        <v>188.2</v>
      </c>
      <c r="K765" s="9">
        <f t="shared" si="42"/>
        <v>86.3302752293578</v>
      </c>
    </row>
    <row r="766" spans="1:11" ht="12">
      <c r="A766" s="7" t="s">
        <v>1343</v>
      </c>
      <c r="B766" s="16" t="s">
        <v>110</v>
      </c>
      <c r="C766" s="8" t="s">
        <v>228</v>
      </c>
      <c r="D766" s="8" t="s">
        <v>383</v>
      </c>
      <c r="E766" s="8" t="s">
        <v>400</v>
      </c>
      <c r="F766" s="8" t="s">
        <v>277</v>
      </c>
      <c r="G766" s="8" t="s">
        <v>13</v>
      </c>
      <c r="H766" s="9">
        <v>218</v>
      </c>
      <c r="I766" s="9">
        <v>218</v>
      </c>
      <c r="J766" s="9">
        <v>188.2</v>
      </c>
      <c r="K766" s="9">
        <f t="shared" si="42"/>
        <v>86.3302752293578</v>
      </c>
    </row>
    <row r="767" spans="1:11" ht="48">
      <c r="A767" s="7" t="s">
        <v>1344</v>
      </c>
      <c r="B767" s="16" t="s">
        <v>278</v>
      </c>
      <c r="C767" s="8" t="s">
        <v>228</v>
      </c>
      <c r="D767" s="8" t="s">
        <v>383</v>
      </c>
      <c r="E767" s="8" t="s">
        <v>400</v>
      </c>
      <c r="F767" s="8" t="s">
        <v>279</v>
      </c>
      <c r="G767" s="8" t="s">
        <v>14</v>
      </c>
      <c r="H767" s="9">
        <f>+H768</f>
        <v>150</v>
      </c>
      <c r="I767" s="9">
        <f>+I768</f>
        <v>98.2</v>
      </c>
      <c r="J767" s="9">
        <f>+J768</f>
        <v>94.3</v>
      </c>
      <c r="K767" s="9">
        <f t="shared" si="42"/>
        <v>96.02851323828921</v>
      </c>
    </row>
    <row r="768" spans="1:11" ht="12">
      <c r="A768" s="7" t="s">
        <v>1345</v>
      </c>
      <c r="B768" s="16" t="s">
        <v>110</v>
      </c>
      <c r="C768" s="8" t="s">
        <v>228</v>
      </c>
      <c r="D768" s="8" t="s">
        <v>383</v>
      </c>
      <c r="E768" s="8" t="s">
        <v>400</v>
      </c>
      <c r="F768" s="8" t="s">
        <v>279</v>
      </c>
      <c r="G768" s="8" t="s">
        <v>13</v>
      </c>
      <c r="H768" s="9">
        <v>150</v>
      </c>
      <c r="I768" s="9">
        <v>98.2</v>
      </c>
      <c r="J768" s="9">
        <v>94.3</v>
      </c>
      <c r="K768" s="9">
        <f t="shared" si="42"/>
        <v>96.02851323828921</v>
      </c>
    </row>
    <row r="769" spans="1:11" ht="96">
      <c r="A769" s="7" t="s">
        <v>1346</v>
      </c>
      <c r="B769" s="17" t="s">
        <v>280</v>
      </c>
      <c r="C769" s="8" t="s">
        <v>228</v>
      </c>
      <c r="D769" s="8" t="s">
        <v>383</v>
      </c>
      <c r="E769" s="8" t="s">
        <v>400</v>
      </c>
      <c r="F769" s="8" t="s">
        <v>281</v>
      </c>
      <c r="G769" s="8" t="s">
        <v>14</v>
      </c>
      <c r="H769" s="9">
        <f>+H770</f>
        <v>32.1</v>
      </c>
      <c r="I769" s="9">
        <f>+I770</f>
        <v>2.8</v>
      </c>
      <c r="J769" s="9">
        <f>+J770</f>
        <v>2.6</v>
      </c>
      <c r="K769" s="9">
        <f t="shared" si="42"/>
        <v>92.85714285714288</v>
      </c>
    </row>
    <row r="770" spans="1:11" ht="12">
      <c r="A770" s="7" t="s">
        <v>1347</v>
      </c>
      <c r="B770" s="16" t="s">
        <v>110</v>
      </c>
      <c r="C770" s="8" t="s">
        <v>228</v>
      </c>
      <c r="D770" s="8" t="s">
        <v>383</v>
      </c>
      <c r="E770" s="8" t="s">
        <v>400</v>
      </c>
      <c r="F770" s="8" t="s">
        <v>281</v>
      </c>
      <c r="G770" s="8" t="s">
        <v>13</v>
      </c>
      <c r="H770" s="9">
        <v>32.1</v>
      </c>
      <c r="I770" s="9">
        <v>2.8</v>
      </c>
      <c r="J770" s="9">
        <v>2.6</v>
      </c>
      <c r="K770" s="9">
        <f t="shared" si="42"/>
        <v>92.85714285714288</v>
      </c>
    </row>
    <row r="771" spans="1:11" ht="72">
      <c r="A771" s="7" t="s">
        <v>1348</v>
      </c>
      <c r="B771" s="16" t="s">
        <v>282</v>
      </c>
      <c r="C771" s="8" t="s">
        <v>228</v>
      </c>
      <c r="D771" s="8" t="s">
        <v>383</v>
      </c>
      <c r="E771" s="8" t="s">
        <v>400</v>
      </c>
      <c r="F771" s="8" t="s">
        <v>283</v>
      </c>
      <c r="G771" s="8" t="s">
        <v>14</v>
      </c>
      <c r="H771" s="9">
        <f>+H772</f>
        <v>155</v>
      </c>
      <c r="I771" s="9">
        <f>+I772</f>
        <v>88.2</v>
      </c>
      <c r="J771" s="9">
        <f>+J772</f>
        <v>77.7</v>
      </c>
      <c r="K771" s="9">
        <f t="shared" si="42"/>
        <v>88.09523809523809</v>
      </c>
    </row>
    <row r="772" spans="1:11" ht="12">
      <c r="A772" s="7" t="s">
        <v>1349</v>
      </c>
      <c r="B772" s="16" t="s">
        <v>110</v>
      </c>
      <c r="C772" s="8" t="s">
        <v>228</v>
      </c>
      <c r="D772" s="8" t="s">
        <v>383</v>
      </c>
      <c r="E772" s="8" t="s">
        <v>400</v>
      </c>
      <c r="F772" s="8" t="s">
        <v>283</v>
      </c>
      <c r="G772" s="8" t="s">
        <v>13</v>
      </c>
      <c r="H772" s="9">
        <v>155</v>
      </c>
      <c r="I772" s="9">
        <v>88.2</v>
      </c>
      <c r="J772" s="9">
        <v>77.7</v>
      </c>
      <c r="K772" s="9">
        <f t="shared" si="42"/>
        <v>88.09523809523809</v>
      </c>
    </row>
    <row r="773" spans="1:11" ht="48">
      <c r="A773" s="7" t="s">
        <v>1350</v>
      </c>
      <c r="B773" s="16" t="s">
        <v>284</v>
      </c>
      <c r="C773" s="8" t="s">
        <v>228</v>
      </c>
      <c r="D773" s="8" t="s">
        <v>383</v>
      </c>
      <c r="E773" s="8" t="s">
        <v>400</v>
      </c>
      <c r="F773" s="8" t="s">
        <v>285</v>
      </c>
      <c r="G773" s="8" t="s">
        <v>14</v>
      </c>
      <c r="H773" s="9">
        <f>+H774</f>
        <v>24011</v>
      </c>
      <c r="I773" s="9">
        <f>+I774</f>
        <v>19797.6</v>
      </c>
      <c r="J773" s="9">
        <f>+J774</f>
        <v>18669.4</v>
      </c>
      <c r="K773" s="9">
        <f t="shared" si="42"/>
        <v>94.30132945407526</v>
      </c>
    </row>
    <row r="774" spans="1:11" ht="12">
      <c r="A774" s="7" t="s">
        <v>1351</v>
      </c>
      <c r="B774" s="16" t="s">
        <v>110</v>
      </c>
      <c r="C774" s="8" t="s">
        <v>228</v>
      </c>
      <c r="D774" s="8" t="s">
        <v>383</v>
      </c>
      <c r="E774" s="8" t="s">
        <v>400</v>
      </c>
      <c r="F774" s="8" t="s">
        <v>285</v>
      </c>
      <c r="G774" s="8" t="s">
        <v>13</v>
      </c>
      <c r="H774" s="9">
        <v>24011</v>
      </c>
      <c r="I774" s="9">
        <v>19797.6</v>
      </c>
      <c r="J774" s="9">
        <v>18669.4</v>
      </c>
      <c r="K774" s="9">
        <f t="shared" si="42"/>
        <v>94.30132945407526</v>
      </c>
    </row>
    <row r="775" spans="1:11" ht="60">
      <c r="A775" s="7" t="s">
        <v>1352</v>
      </c>
      <c r="B775" s="16" t="s">
        <v>286</v>
      </c>
      <c r="C775" s="8" t="s">
        <v>228</v>
      </c>
      <c r="D775" s="8" t="s">
        <v>383</v>
      </c>
      <c r="E775" s="8" t="s">
        <v>400</v>
      </c>
      <c r="F775" s="8" t="s">
        <v>287</v>
      </c>
      <c r="G775" s="8" t="s">
        <v>14</v>
      </c>
      <c r="H775" s="9">
        <f>+H776</f>
        <v>406.9</v>
      </c>
      <c r="I775" s="9">
        <f>+I776</f>
        <v>288.9</v>
      </c>
      <c r="J775" s="9">
        <f>+J776</f>
        <v>249.8</v>
      </c>
      <c r="K775" s="9">
        <f t="shared" si="42"/>
        <v>86.46590515749395</v>
      </c>
    </row>
    <row r="776" spans="1:11" ht="12">
      <c r="A776" s="7" t="s">
        <v>1353</v>
      </c>
      <c r="B776" s="16" t="s">
        <v>110</v>
      </c>
      <c r="C776" s="8" t="s">
        <v>228</v>
      </c>
      <c r="D776" s="8" t="s">
        <v>383</v>
      </c>
      <c r="E776" s="8" t="s">
        <v>400</v>
      </c>
      <c r="F776" s="8" t="s">
        <v>287</v>
      </c>
      <c r="G776" s="8" t="s">
        <v>13</v>
      </c>
      <c r="H776" s="9">
        <v>406.9</v>
      </c>
      <c r="I776" s="9">
        <v>288.9</v>
      </c>
      <c r="J776" s="9">
        <v>249.8</v>
      </c>
      <c r="K776" s="9">
        <f t="shared" si="42"/>
        <v>86.46590515749395</v>
      </c>
    </row>
    <row r="777" spans="1:11" ht="108">
      <c r="A777" s="7" t="s">
        <v>1354</v>
      </c>
      <c r="B777" s="17" t="s">
        <v>288</v>
      </c>
      <c r="C777" s="8" t="s">
        <v>228</v>
      </c>
      <c r="D777" s="8" t="s">
        <v>383</v>
      </c>
      <c r="E777" s="8" t="s">
        <v>400</v>
      </c>
      <c r="F777" s="8" t="s">
        <v>289</v>
      </c>
      <c r="G777" s="8" t="s">
        <v>14</v>
      </c>
      <c r="H777" s="9">
        <f>+H778</f>
        <v>298.8</v>
      </c>
      <c r="I777" s="9">
        <f>+I778</f>
        <v>298.8</v>
      </c>
      <c r="J777" s="9">
        <f>+J778</f>
        <v>262.4</v>
      </c>
      <c r="K777" s="9">
        <f t="shared" si="42"/>
        <v>87.81793842034806</v>
      </c>
    </row>
    <row r="778" spans="1:11" ht="12">
      <c r="A778" s="7" t="s">
        <v>1355</v>
      </c>
      <c r="B778" s="16" t="s">
        <v>110</v>
      </c>
      <c r="C778" s="8" t="s">
        <v>228</v>
      </c>
      <c r="D778" s="8" t="s">
        <v>383</v>
      </c>
      <c r="E778" s="8" t="s">
        <v>400</v>
      </c>
      <c r="F778" s="8" t="s">
        <v>289</v>
      </c>
      <c r="G778" s="8" t="s">
        <v>13</v>
      </c>
      <c r="H778" s="9">
        <v>298.8</v>
      </c>
      <c r="I778" s="9">
        <v>298.8</v>
      </c>
      <c r="J778" s="9">
        <v>262.4</v>
      </c>
      <c r="K778" s="9">
        <f t="shared" si="42"/>
        <v>87.81793842034806</v>
      </c>
    </row>
    <row r="779" spans="1:11" ht="120">
      <c r="A779" s="7" t="s">
        <v>1356</v>
      </c>
      <c r="B779" s="17" t="s">
        <v>290</v>
      </c>
      <c r="C779" s="8" t="s">
        <v>228</v>
      </c>
      <c r="D779" s="8" t="s">
        <v>383</v>
      </c>
      <c r="E779" s="8" t="s">
        <v>400</v>
      </c>
      <c r="F779" s="8" t="s">
        <v>291</v>
      </c>
      <c r="G779" s="8" t="s">
        <v>14</v>
      </c>
      <c r="H779" s="9">
        <f>+H780</f>
        <v>6</v>
      </c>
      <c r="I779" s="9">
        <f>+I780</f>
        <v>6</v>
      </c>
      <c r="J779" s="9">
        <f>+J780</f>
        <v>3.8</v>
      </c>
      <c r="K779" s="9">
        <f t="shared" si="42"/>
        <v>63.33333333333333</v>
      </c>
    </row>
    <row r="780" spans="1:11" ht="12">
      <c r="A780" s="7" t="s">
        <v>1357</v>
      </c>
      <c r="B780" s="16" t="s">
        <v>110</v>
      </c>
      <c r="C780" s="8" t="s">
        <v>228</v>
      </c>
      <c r="D780" s="8" t="s">
        <v>383</v>
      </c>
      <c r="E780" s="8" t="s">
        <v>400</v>
      </c>
      <c r="F780" s="8" t="s">
        <v>291</v>
      </c>
      <c r="G780" s="8" t="s">
        <v>13</v>
      </c>
      <c r="H780" s="9">
        <v>6</v>
      </c>
      <c r="I780" s="9">
        <v>6</v>
      </c>
      <c r="J780" s="9">
        <v>3.8</v>
      </c>
      <c r="K780" s="9">
        <f t="shared" si="42"/>
        <v>63.33333333333333</v>
      </c>
    </row>
    <row r="781" spans="1:11" ht="36">
      <c r="A781" s="7" t="s">
        <v>1358</v>
      </c>
      <c r="B781" s="16" t="s">
        <v>292</v>
      </c>
      <c r="C781" s="8" t="s">
        <v>228</v>
      </c>
      <c r="D781" s="8" t="s">
        <v>383</v>
      </c>
      <c r="E781" s="8" t="s">
        <v>400</v>
      </c>
      <c r="F781" s="8" t="s">
        <v>293</v>
      </c>
      <c r="G781" s="8" t="s">
        <v>14</v>
      </c>
      <c r="H781" s="9">
        <f>+H782</f>
        <v>10641.1</v>
      </c>
      <c r="I781" s="9">
        <f>+I782</f>
        <v>10641.1</v>
      </c>
      <c r="J781" s="9">
        <f>+J782</f>
        <v>10374.3</v>
      </c>
      <c r="K781" s="9">
        <f t="shared" si="42"/>
        <v>97.49274041217542</v>
      </c>
    </row>
    <row r="782" spans="1:11" ht="12">
      <c r="A782" s="7" t="s">
        <v>1359</v>
      </c>
      <c r="B782" s="16" t="s">
        <v>110</v>
      </c>
      <c r="C782" s="8" t="s">
        <v>228</v>
      </c>
      <c r="D782" s="8" t="s">
        <v>383</v>
      </c>
      <c r="E782" s="8" t="s">
        <v>400</v>
      </c>
      <c r="F782" s="8" t="s">
        <v>293</v>
      </c>
      <c r="G782" s="8" t="s">
        <v>13</v>
      </c>
      <c r="H782" s="9">
        <v>10641.1</v>
      </c>
      <c r="I782" s="9">
        <v>10641.1</v>
      </c>
      <c r="J782" s="9">
        <v>10374.3</v>
      </c>
      <c r="K782" s="9">
        <f aca="true" t="shared" si="43" ref="K782:K845">IF(I782=0,0,J782/I782)*100</f>
        <v>97.49274041217542</v>
      </c>
    </row>
    <row r="783" spans="1:11" ht="12">
      <c r="A783" s="7" t="s">
        <v>1360</v>
      </c>
      <c r="B783" s="16" t="s">
        <v>294</v>
      </c>
      <c r="C783" s="8" t="s">
        <v>228</v>
      </c>
      <c r="D783" s="8" t="s">
        <v>383</v>
      </c>
      <c r="E783" s="8" t="s">
        <v>400</v>
      </c>
      <c r="F783" s="8" t="s">
        <v>295</v>
      </c>
      <c r="G783" s="8" t="s">
        <v>14</v>
      </c>
      <c r="H783" s="9">
        <f>+H784</f>
        <v>473.6</v>
      </c>
      <c r="I783" s="9">
        <f>+I784</f>
        <v>532.5</v>
      </c>
      <c r="J783" s="9">
        <f>+J784</f>
        <v>501.1</v>
      </c>
      <c r="K783" s="9">
        <f t="shared" si="43"/>
        <v>94.10328638497653</v>
      </c>
    </row>
    <row r="784" spans="1:11" ht="12">
      <c r="A784" s="7" t="s">
        <v>1361</v>
      </c>
      <c r="B784" s="16" t="s">
        <v>110</v>
      </c>
      <c r="C784" s="8" t="s">
        <v>228</v>
      </c>
      <c r="D784" s="8" t="s">
        <v>383</v>
      </c>
      <c r="E784" s="8" t="s">
        <v>400</v>
      </c>
      <c r="F784" s="8" t="s">
        <v>295</v>
      </c>
      <c r="G784" s="8" t="s">
        <v>13</v>
      </c>
      <c r="H784" s="9">
        <v>473.6</v>
      </c>
      <c r="I784" s="9">
        <v>532.5</v>
      </c>
      <c r="J784" s="9">
        <v>501.1</v>
      </c>
      <c r="K784" s="9">
        <f t="shared" si="43"/>
        <v>94.10328638497653</v>
      </c>
    </row>
    <row r="785" spans="1:11" ht="156">
      <c r="A785" s="7" t="s">
        <v>1362</v>
      </c>
      <c r="B785" s="17" t="s">
        <v>296</v>
      </c>
      <c r="C785" s="8" t="s">
        <v>228</v>
      </c>
      <c r="D785" s="8" t="s">
        <v>383</v>
      </c>
      <c r="E785" s="8" t="s">
        <v>400</v>
      </c>
      <c r="F785" s="8" t="s">
        <v>297</v>
      </c>
      <c r="G785" s="8" t="s">
        <v>14</v>
      </c>
      <c r="H785" s="9">
        <f>+H786</f>
        <v>8.4</v>
      </c>
      <c r="I785" s="9">
        <f>+I786</f>
        <v>0.4</v>
      </c>
      <c r="J785" s="9">
        <f>+J786</f>
        <v>0.3</v>
      </c>
      <c r="K785" s="9">
        <f t="shared" si="43"/>
        <v>74.99999999999999</v>
      </c>
    </row>
    <row r="786" spans="1:11" ht="12">
      <c r="A786" s="7" t="s">
        <v>1363</v>
      </c>
      <c r="B786" s="16" t="s">
        <v>110</v>
      </c>
      <c r="C786" s="8" t="s">
        <v>228</v>
      </c>
      <c r="D786" s="8" t="s">
        <v>383</v>
      </c>
      <c r="E786" s="8" t="s">
        <v>400</v>
      </c>
      <c r="F786" s="8" t="s">
        <v>297</v>
      </c>
      <c r="G786" s="8" t="s">
        <v>13</v>
      </c>
      <c r="H786" s="9">
        <v>8.4</v>
      </c>
      <c r="I786" s="9">
        <v>0.4</v>
      </c>
      <c r="J786" s="9">
        <v>0.3</v>
      </c>
      <c r="K786" s="9">
        <f t="shared" si="43"/>
        <v>74.99999999999999</v>
      </c>
    </row>
    <row r="787" spans="1:11" ht="84">
      <c r="A787" s="7" t="s">
        <v>1364</v>
      </c>
      <c r="B787" s="16" t="s">
        <v>355</v>
      </c>
      <c r="C787" s="8" t="s">
        <v>228</v>
      </c>
      <c r="D787" s="8" t="s">
        <v>383</v>
      </c>
      <c r="E787" s="8" t="s">
        <v>400</v>
      </c>
      <c r="F787" s="8" t="s">
        <v>298</v>
      </c>
      <c r="G787" s="8" t="s">
        <v>14</v>
      </c>
      <c r="H787" s="9">
        <f>+H788</f>
        <v>4539.2</v>
      </c>
      <c r="I787" s="9">
        <f>+I788</f>
        <v>4091.4</v>
      </c>
      <c r="J787" s="9">
        <f>+J788</f>
        <v>4068</v>
      </c>
      <c r="K787" s="9">
        <f t="shared" si="43"/>
        <v>99.42806863176419</v>
      </c>
    </row>
    <row r="788" spans="1:11" ht="12">
      <c r="A788" s="7" t="s">
        <v>1365</v>
      </c>
      <c r="B788" s="16" t="s">
        <v>110</v>
      </c>
      <c r="C788" s="8" t="s">
        <v>228</v>
      </c>
      <c r="D788" s="8" t="s">
        <v>383</v>
      </c>
      <c r="E788" s="8" t="s">
        <v>400</v>
      </c>
      <c r="F788" s="8" t="s">
        <v>298</v>
      </c>
      <c r="G788" s="8" t="s">
        <v>13</v>
      </c>
      <c r="H788" s="9">
        <v>4539.2</v>
      </c>
      <c r="I788" s="9">
        <v>4091.4</v>
      </c>
      <c r="J788" s="9">
        <v>4068</v>
      </c>
      <c r="K788" s="9">
        <f t="shared" si="43"/>
        <v>99.42806863176419</v>
      </c>
    </row>
    <row r="789" spans="1:11" ht="84">
      <c r="A789" s="7" t="s">
        <v>1366</v>
      </c>
      <c r="B789" s="16" t="s">
        <v>356</v>
      </c>
      <c r="C789" s="8" t="s">
        <v>228</v>
      </c>
      <c r="D789" s="8" t="s">
        <v>383</v>
      </c>
      <c r="E789" s="8" t="s">
        <v>400</v>
      </c>
      <c r="F789" s="8" t="s">
        <v>299</v>
      </c>
      <c r="G789" s="8" t="s">
        <v>14</v>
      </c>
      <c r="H789" s="9">
        <f>+H790</f>
        <v>80.3</v>
      </c>
      <c r="I789" s="9">
        <f>+I790</f>
        <v>47.9</v>
      </c>
      <c r="J789" s="9">
        <f>+J790</f>
        <v>45</v>
      </c>
      <c r="K789" s="9">
        <f t="shared" si="43"/>
        <v>93.94572025052193</v>
      </c>
    </row>
    <row r="790" spans="1:11" ht="12">
      <c r="A790" s="7" t="s">
        <v>1367</v>
      </c>
      <c r="B790" s="16" t="s">
        <v>110</v>
      </c>
      <c r="C790" s="8" t="s">
        <v>228</v>
      </c>
      <c r="D790" s="8" t="s">
        <v>383</v>
      </c>
      <c r="E790" s="8" t="s">
        <v>400</v>
      </c>
      <c r="F790" s="8" t="s">
        <v>299</v>
      </c>
      <c r="G790" s="8" t="s">
        <v>13</v>
      </c>
      <c r="H790" s="9">
        <v>80.3</v>
      </c>
      <c r="I790" s="9">
        <v>47.9</v>
      </c>
      <c r="J790" s="9">
        <v>45</v>
      </c>
      <c r="K790" s="9">
        <f t="shared" si="43"/>
        <v>93.94572025052193</v>
      </c>
    </row>
    <row r="791" spans="1:11" ht="24">
      <c r="A791" s="7" t="s">
        <v>1368</v>
      </c>
      <c r="B791" s="16" t="s">
        <v>300</v>
      </c>
      <c r="C791" s="8" t="s">
        <v>228</v>
      </c>
      <c r="D791" s="8" t="s">
        <v>383</v>
      </c>
      <c r="E791" s="8" t="s">
        <v>400</v>
      </c>
      <c r="F791" s="8" t="s">
        <v>301</v>
      </c>
      <c r="G791" s="8" t="s">
        <v>14</v>
      </c>
      <c r="H791" s="9">
        <f>+H792</f>
        <v>573.4</v>
      </c>
      <c r="I791" s="9">
        <f>+I792</f>
        <v>726.2</v>
      </c>
      <c r="J791" s="9">
        <f>+J792</f>
        <v>726.2</v>
      </c>
      <c r="K791" s="9">
        <f t="shared" si="43"/>
        <v>100</v>
      </c>
    </row>
    <row r="792" spans="1:11" ht="12">
      <c r="A792" s="7" t="s">
        <v>1369</v>
      </c>
      <c r="B792" s="16" t="s">
        <v>110</v>
      </c>
      <c r="C792" s="8" t="s">
        <v>228</v>
      </c>
      <c r="D792" s="8" t="s">
        <v>383</v>
      </c>
      <c r="E792" s="8" t="s">
        <v>400</v>
      </c>
      <c r="F792" s="8" t="s">
        <v>301</v>
      </c>
      <c r="G792" s="8" t="s">
        <v>13</v>
      </c>
      <c r="H792" s="9">
        <v>573.4</v>
      </c>
      <c r="I792" s="9">
        <v>726.2</v>
      </c>
      <c r="J792" s="9">
        <v>726.2</v>
      </c>
      <c r="K792" s="9">
        <f t="shared" si="43"/>
        <v>100</v>
      </c>
    </row>
    <row r="793" spans="1:11" ht="36">
      <c r="A793" s="7" t="s">
        <v>1370</v>
      </c>
      <c r="B793" s="16" t="s">
        <v>357</v>
      </c>
      <c r="C793" s="8" t="s">
        <v>228</v>
      </c>
      <c r="D793" s="8" t="s">
        <v>383</v>
      </c>
      <c r="E793" s="8" t="s">
        <v>400</v>
      </c>
      <c r="F793" s="8" t="s">
        <v>302</v>
      </c>
      <c r="G793" s="8" t="s">
        <v>14</v>
      </c>
      <c r="H793" s="9">
        <f>+H794</f>
        <v>636.8</v>
      </c>
      <c r="I793" s="9">
        <f>+I794</f>
        <v>543.4</v>
      </c>
      <c r="J793" s="9">
        <f>+J794</f>
        <v>542.1</v>
      </c>
      <c r="K793" s="9">
        <f t="shared" si="43"/>
        <v>99.76076555023924</v>
      </c>
    </row>
    <row r="794" spans="1:11" ht="12">
      <c r="A794" s="7" t="s">
        <v>1371</v>
      </c>
      <c r="B794" s="16" t="s">
        <v>110</v>
      </c>
      <c r="C794" s="8" t="s">
        <v>228</v>
      </c>
      <c r="D794" s="8" t="s">
        <v>383</v>
      </c>
      <c r="E794" s="8" t="s">
        <v>400</v>
      </c>
      <c r="F794" s="8" t="s">
        <v>302</v>
      </c>
      <c r="G794" s="8" t="s">
        <v>13</v>
      </c>
      <c r="H794" s="9">
        <v>636.8</v>
      </c>
      <c r="I794" s="9">
        <v>543.4</v>
      </c>
      <c r="J794" s="9">
        <v>542.1</v>
      </c>
      <c r="K794" s="9">
        <f t="shared" si="43"/>
        <v>99.76076555023924</v>
      </c>
    </row>
    <row r="795" spans="1:11" ht="84">
      <c r="A795" s="7" t="s">
        <v>1372</v>
      </c>
      <c r="B795" s="16" t="s">
        <v>358</v>
      </c>
      <c r="C795" s="8" t="s">
        <v>228</v>
      </c>
      <c r="D795" s="8" t="s">
        <v>383</v>
      </c>
      <c r="E795" s="8" t="s">
        <v>400</v>
      </c>
      <c r="F795" s="8" t="s">
        <v>303</v>
      </c>
      <c r="G795" s="8" t="s">
        <v>14</v>
      </c>
      <c r="H795" s="9">
        <f>+H796</f>
        <v>43.6</v>
      </c>
      <c r="I795" s="9">
        <f>+I796</f>
        <v>34.6</v>
      </c>
      <c r="J795" s="9">
        <f>+J796</f>
        <v>22.1</v>
      </c>
      <c r="K795" s="9">
        <f t="shared" si="43"/>
        <v>63.8728323699422</v>
      </c>
    </row>
    <row r="796" spans="1:11" ht="12">
      <c r="A796" s="7" t="s">
        <v>1373</v>
      </c>
      <c r="B796" s="16" t="s">
        <v>110</v>
      </c>
      <c r="C796" s="8" t="s">
        <v>228</v>
      </c>
      <c r="D796" s="8" t="s">
        <v>383</v>
      </c>
      <c r="E796" s="8" t="s">
        <v>400</v>
      </c>
      <c r="F796" s="8" t="s">
        <v>303</v>
      </c>
      <c r="G796" s="8" t="s">
        <v>13</v>
      </c>
      <c r="H796" s="9">
        <v>43.6</v>
      </c>
      <c r="I796" s="9">
        <v>34.6</v>
      </c>
      <c r="J796" s="9">
        <v>22.1</v>
      </c>
      <c r="K796" s="9">
        <f t="shared" si="43"/>
        <v>63.8728323699422</v>
      </c>
    </row>
    <row r="797" spans="1:11" ht="204">
      <c r="A797" s="7" t="s">
        <v>1374</v>
      </c>
      <c r="B797" s="17" t="s">
        <v>359</v>
      </c>
      <c r="C797" s="8" t="s">
        <v>228</v>
      </c>
      <c r="D797" s="8" t="s">
        <v>383</v>
      </c>
      <c r="E797" s="8" t="s">
        <v>400</v>
      </c>
      <c r="F797" s="8" t="s">
        <v>304</v>
      </c>
      <c r="G797" s="8" t="s">
        <v>14</v>
      </c>
      <c r="H797" s="9">
        <f>+H798</f>
        <v>25.4</v>
      </c>
      <c r="I797" s="9">
        <f>+I798</f>
        <v>0</v>
      </c>
      <c r="J797" s="9">
        <f>+J798</f>
        <v>0</v>
      </c>
      <c r="K797" s="9">
        <f t="shared" si="43"/>
        <v>0</v>
      </c>
    </row>
    <row r="798" spans="1:11" ht="12">
      <c r="A798" s="7" t="s">
        <v>1375</v>
      </c>
      <c r="B798" s="16" t="s">
        <v>110</v>
      </c>
      <c r="C798" s="8" t="s">
        <v>228</v>
      </c>
      <c r="D798" s="8" t="s">
        <v>383</v>
      </c>
      <c r="E798" s="8" t="s">
        <v>400</v>
      </c>
      <c r="F798" s="8" t="s">
        <v>304</v>
      </c>
      <c r="G798" s="8" t="s">
        <v>13</v>
      </c>
      <c r="H798" s="9">
        <v>25.4</v>
      </c>
      <c r="I798" s="9"/>
      <c r="J798" s="9"/>
      <c r="K798" s="9">
        <f t="shared" si="43"/>
        <v>0</v>
      </c>
    </row>
    <row r="799" spans="1:11" ht="36">
      <c r="A799" s="7" t="s">
        <v>1376</v>
      </c>
      <c r="B799" s="16" t="s">
        <v>360</v>
      </c>
      <c r="C799" s="8" t="s">
        <v>228</v>
      </c>
      <c r="D799" s="8" t="s">
        <v>383</v>
      </c>
      <c r="E799" s="8" t="s">
        <v>400</v>
      </c>
      <c r="F799" s="8" t="s">
        <v>305</v>
      </c>
      <c r="G799" s="8" t="s">
        <v>14</v>
      </c>
      <c r="H799" s="9">
        <f>+H800</f>
        <v>90.4</v>
      </c>
      <c r="I799" s="9">
        <f>+I800</f>
        <v>149.5</v>
      </c>
      <c r="J799" s="9">
        <f>+J800</f>
        <v>149.5</v>
      </c>
      <c r="K799" s="9">
        <f t="shared" si="43"/>
        <v>100</v>
      </c>
    </row>
    <row r="800" spans="1:11" ht="12">
      <c r="A800" s="7" t="s">
        <v>1377</v>
      </c>
      <c r="B800" s="16" t="s">
        <v>110</v>
      </c>
      <c r="C800" s="8" t="s">
        <v>228</v>
      </c>
      <c r="D800" s="8" t="s">
        <v>383</v>
      </c>
      <c r="E800" s="8" t="s">
        <v>400</v>
      </c>
      <c r="F800" s="8" t="s">
        <v>305</v>
      </c>
      <c r="G800" s="8" t="s">
        <v>13</v>
      </c>
      <c r="H800" s="9">
        <v>90.4</v>
      </c>
      <c r="I800" s="9">
        <v>149.5</v>
      </c>
      <c r="J800" s="9">
        <v>149.5</v>
      </c>
      <c r="K800" s="9">
        <f t="shared" si="43"/>
        <v>100</v>
      </c>
    </row>
    <row r="801" spans="1:11" ht="48">
      <c r="A801" s="7" t="s">
        <v>1378</v>
      </c>
      <c r="B801" s="16" t="s">
        <v>306</v>
      </c>
      <c r="C801" s="8" t="s">
        <v>228</v>
      </c>
      <c r="D801" s="8" t="s">
        <v>383</v>
      </c>
      <c r="E801" s="8" t="s">
        <v>400</v>
      </c>
      <c r="F801" s="8" t="s">
        <v>307</v>
      </c>
      <c r="G801" s="8" t="s">
        <v>14</v>
      </c>
      <c r="H801" s="9">
        <f>+H802</f>
        <v>147.5</v>
      </c>
      <c r="I801" s="9">
        <f>+I802</f>
        <v>116</v>
      </c>
      <c r="J801" s="9">
        <f>+J802</f>
        <v>71.6</v>
      </c>
      <c r="K801" s="9">
        <f t="shared" si="43"/>
        <v>61.72413793103447</v>
      </c>
    </row>
    <row r="802" spans="1:11" ht="12">
      <c r="A802" s="7" t="s">
        <v>1379</v>
      </c>
      <c r="B802" s="16" t="s">
        <v>110</v>
      </c>
      <c r="C802" s="8" t="s">
        <v>228</v>
      </c>
      <c r="D802" s="8" t="s">
        <v>383</v>
      </c>
      <c r="E802" s="8" t="s">
        <v>400</v>
      </c>
      <c r="F802" s="8" t="s">
        <v>307</v>
      </c>
      <c r="G802" s="8" t="s">
        <v>13</v>
      </c>
      <c r="H802" s="9">
        <v>147.5</v>
      </c>
      <c r="I802" s="9">
        <v>116</v>
      </c>
      <c r="J802" s="9">
        <v>71.6</v>
      </c>
      <c r="K802" s="9">
        <f t="shared" si="43"/>
        <v>61.72413793103447</v>
      </c>
    </row>
    <row r="803" spans="1:11" ht="48">
      <c r="A803" s="7" t="s">
        <v>1380</v>
      </c>
      <c r="B803" s="16" t="s">
        <v>361</v>
      </c>
      <c r="C803" s="8" t="s">
        <v>228</v>
      </c>
      <c r="D803" s="8" t="s">
        <v>383</v>
      </c>
      <c r="E803" s="8" t="s">
        <v>400</v>
      </c>
      <c r="F803" s="8" t="s">
        <v>308</v>
      </c>
      <c r="G803" s="8" t="s">
        <v>14</v>
      </c>
      <c r="H803" s="9">
        <f>+H804</f>
        <v>31.1</v>
      </c>
      <c r="I803" s="9">
        <f>+I804</f>
        <v>13</v>
      </c>
      <c r="J803" s="9">
        <f>+J804</f>
        <v>8.1</v>
      </c>
      <c r="K803" s="9">
        <f t="shared" si="43"/>
        <v>62.30769230769231</v>
      </c>
    </row>
    <row r="804" spans="1:11" ht="12">
      <c r="A804" s="7" t="s">
        <v>1381</v>
      </c>
      <c r="B804" s="16" t="s">
        <v>110</v>
      </c>
      <c r="C804" s="8" t="s">
        <v>228</v>
      </c>
      <c r="D804" s="8" t="s">
        <v>383</v>
      </c>
      <c r="E804" s="8" t="s">
        <v>400</v>
      </c>
      <c r="F804" s="8" t="s">
        <v>308</v>
      </c>
      <c r="G804" s="8" t="s">
        <v>13</v>
      </c>
      <c r="H804" s="9">
        <v>31.1</v>
      </c>
      <c r="I804" s="9">
        <v>13</v>
      </c>
      <c r="J804" s="9">
        <v>8.1</v>
      </c>
      <c r="K804" s="9">
        <f t="shared" si="43"/>
        <v>62.30769230769231</v>
      </c>
    </row>
    <row r="805" spans="1:11" ht="72">
      <c r="A805" s="7" t="s">
        <v>1382</v>
      </c>
      <c r="B805" s="16" t="s">
        <v>362</v>
      </c>
      <c r="C805" s="8" t="s">
        <v>228</v>
      </c>
      <c r="D805" s="8" t="s">
        <v>383</v>
      </c>
      <c r="E805" s="8" t="s">
        <v>400</v>
      </c>
      <c r="F805" s="8" t="s">
        <v>309</v>
      </c>
      <c r="G805" s="8" t="s">
        <v>14</v>
      </c>
      <c r="H805" s="9">
        <f>+H806</f>
        <v>59.9</v>
      </c>
      <c r="I805" s="9">
        <f>+I806</f>
        <v>99.9</v>
      </c>
      <c r="J805" s="9">
        <f>+J806</f>
        <v>84.2</v>
      </c>
      <c r="K805" s="9">
        <f t="shared" si="43"/>
        <v>84.28428428428428</v>
      </c>
    </row>
    <row r="806" spans="1:11" ht="12">
      <c r="A806" s="7" t="s">
        <v>1383</v>
      </c>
      <c r="B806" s="16" t="s">
        <v>110</v>
      </c>
      <c r="C806" s="8" t="s">
        <v>228</v>
      </c>
      <c r="D806" s="8" t="s">
        <v>383</v>
      </c>
      <c r="E806" s="8" t="s">
        <v>400</v>
      </c>
      <c r="F806" s="8" t="s">
        <v>309</v>
      </c>
      <c r="G806" s="8" t="s">
        <v>13</v>
      </c>
      <c r="H806" s="9">
        <v>59.9</v>
      </c>
      <c r="I806" s="9">
        <v>99.9</v>
      </c>
      <c r="J806" s="9">
        <v>84.2</v>
      </c>
      <c r="K806" s="9">
        <f t="shared" si="43"/>
        <v>84.28428428428428</v>
      </c>
    </row>
    <row r="807" spans="1:11" ht="48">
      <c r="A807" s="7" t="s">
        <v>1384</v>
      </c>
      <c r="B807" s="16" t="s">
        <v>363</v>
      </c>
      <c r="C807" s="8" t="s">
        <v>228</v>
      </c>
      <c r="D807" s="8" t="s">
        <v>383</v>
      </c>
      <c r="E807" s="8" t="s">
        <v>400</v>
      </c>
      <c r="F807" s="8" t="s">
        <v>310</v>
      </c>
      <c r="G807" s="8" t="s">
        <v>14</v>
      </c>
      <c r="H807" s="9">
        <f>+H808</f>
        <v>9.5</v>
      </c>
      <c r="I807" s="9">
        <f>+I808</f>
        <v>9.5</v>
      </c>
      <c r="J807" s="9">
        <f>+J808</f>
        <v>0</v>
      </c>
      <c r="K807" s="9">
        <f t="shared" si="43"/>
        <v>0</v>
      </c>
    </row>
    <row r="808" spans="1:11" ht="12">
      <c r="A808" s="7" t="s">
        <v>1385</v>
      </c>
      <c r="B808" s="16" t="s">
        <v>110</v>
      </c>
      <c r="C808" s="8" t="s">
        <v>228</v>
      </c>
      <c r="D808" s="8" t="s">
        <v>383</v>
      </c>
      <c r="E808" s="8" t="s">
        <v>400</v>
      </c>
      <c r="F808" s="8" t="s">
        <v>310</v>
      </c>
      <c r="G808" s="8" t="s">
        <v>13</v>
      </c>
      <c r="H808" s="9">
        <v>9.5</v>
      </c>
      <c r="I808" s="9">
        <v>9.5</v>
      </c>
      <c r="J808" s="9"/>
      <c r="K808" s="9">
        <f t="shared" si="43"/>
        <v>0</v>
      </c>
    </row>
    <row r="809" spans="1:11" ht="72">
      <c r="A809" s="7" t="s">
        <v>1386</v>
      </c>
      <c r="B809" s="16" t="s">
        <v>311</v>
      </c>
      <c r="C809" s="8" t="s">
        <v>228</v>
      </c>
      <c r="D809" s="8" t="s">
        <v>383</v>
      </c>
      <c r="E809" s="8" t="s">
        <v>400</v>
      </c>
      <c r="F809" s="8" t="s">
        <v>312</v>
      </c>
      <c r="G809" s="8" t="s">
        <v>14</v>
      </c>
      <c r="H809" s="9">
        <f>+H810</f>
        <v>16.6</v>
      </c>
      <c r="I809" s="9">
        <f>+I810</f>
        <v>16.6</v>
      </c>
      <c r="J809" s="9">
        <f>+J810</f>
        <v>0</v>
      </c>
      <c r="K809" s="9">
        <f t="shared" si="43"/>
        <v>0</v>
      </c>
    </row>
    <row r="810" spans="1:11" ht="12">
      <c r="A810" s="7" t="s">
        <v>1387</v>
      </c>
      <c r="B810" s="16" t="s">
        <v>110</v>
      </c>
      <c r="C810" s="8" t="s">
        <v>228</v>
      </c>
      <c r="D810" s="8" t="s">
        <v>383</v>
      </c>
      <c r="E810" s="8" t="s">
        <v>400</v>
      </c>
      <c r="F810" s="8" t="s">
        <v>312</v>
      </c>
      <c r="G810" s="8" t="s">
        <v>13</v>
      </c>
      <c r="H810" s="9">
        <v>16.6</v>
      </c>
      <c r="I810" s="9">
        <v>16.6</v>
      </c>
      <c r="J810" s="9"/>
      <c r="K810" s="9">
        <f t="shared" si="43"/>
        <v>0</v>
      </c>
    </row>
    <row r="811" spans="1:11" ht="60">
      <c r="A811" s="7" t="s">
        <v>1388</v>
      </c>
      <c r="B811" s="16" t="s">
        <v>313</v>
      </c>
      <c r="C811" s="8" t="s">
        <v>228</v>
      </c>
      <c r="D811" s="8" t="s">
        <v>383</v>
      </c>
      <c r="E811" s="8" t="s">
        <v>400</v>
      </c>
      <c r="F811" s="8" t="s">
        <v>314</v>
      </c>
      <c r="G811" s="8" t="s">
        <v>14</v>
      </c>
      <c r="H811" s="9">
        <f>+H812</f>
        <v>230</v>
      </c>
      <c r="I811" s="9">
        <f>+I812</f>
        <v>421</v>
      </c>
      <c r="J811" s="9">
        <f>+J812</f>
        <v>345.6</v>
      </c>
      <c r="K811" s="9">
        <f t="shared" si="43"/>
        <v>82.09026128266034</v>
      </c>
    </row>
    <row r="812" spans="1:11" ht="12">
      <c r="A812" s="7" t="s">
        <v>1389</v>
      </c>
      <c r="B812" s="16" t="s">
        <v>110</v>
      </c>
      <c r="C812" s="8" t="s">
        <v>228</v>
      </c>
      <c r="D812" s="8" t="s">
        <v>383</v>
      </c>
      <c r="E812" s="8" t="s">
        <v>400</v>
      </c>
      <c r="F812" s="8" t="s">
        <v>314</v>
      </c>
      <c r="G812" s="8" t="s">
        <v>13</v>
      </c>
      <c r="H812" s="9">
        <v>230</v>
      </c>
      <c r="I812" s="9">
        <v>421</v>
      </c>
      <c r="J812" s="9">
        <v>345.6</v>
      </c>
      <c r="K812" s="9">
        <f t="shared" si="43"/>
        <v>82.09026128266034</v>
      </c>
    </row>
    <row r="813" spans="1:11" ht="48">
      <c r="A813" s="7" t="s">
        <v>1390</v>
      </c>
      <c r="B813" s="16" t="s">
        <v>315</v>
      </c>
      <c r="C813" s="8" t="s">
        <v>228</v>
      </c>
      <c r="D813" s="8" t="s">
        <v>383</v>
      </c>
      <c r="E813" s="8" t="s">
        <v>400</v>
      </c>
      <c r="F813" s="8" t="s">
        <v>316</v>
      </c>
      <c r="G813" s="8" t="s">
        <v>14</v>
      </c>
      <c r="H813" s="9">
        <f>+H814</f>
        <v>636.6</v>
      </c>
      <c r="I813" s="9">
        <f>+I814</f>
        <v>555</v>
      </c>
      <c r="J813" s="9">
        <f>+J814</f>
        <v>530.9</v>
      </c>
      <c r="K813" s="9">
        <f t="shared" si="43"/>
        <v>95.65765765765765</v>
      </c>
    </row>
    <row r="814" spans="1:11" ht="12">
      <c r="A814" s="7" t="s">
        <v>1391</v>
      </c>
      <c r="B814" s="16" t="s">
        <v>110</v>
      </c>
      <c r="C814" s="8" t="s">
        <v>228</v>
      </c>
      <c r="D814" s="8" t="s">
        <v>383</v>
      </c>
      <c r="E814" s="8" t="s">
        <v>400</v>
      </c>
      <c r="F814" s="8" t="s">
        <v>316</v>
      </c>
      <c r="G814" s="8" t="s">
        <v>13</v>
      </c>
      <c r="H814" s="9">
        <v>636.6</v>
      </c>
      <c r="I814" s="9">
        <v>555</v>
      </c>
      <c r="J814" s="9">
        <v>530.9</v>
      </c>
      <c r="K814" s="9">
        <f t="shared" si="43"/>
        <v>95.65765765765765</v>
      </c>
    </row>
    <row r="815" spans="1:11" ht="12">
      <c r="A815" s="7" t="s">
        <v>1392</v>
      </c>
      <c r="B815" s="16" t="s">
        <v>317</v>
      </c>
      <c r="C815" s="8" t="s">
        <v>228</v>
      </c>
      <c r="D815" s="8" t="s">
        <v>383</v>
      </c>
      <c r="E815" s="8" t="s">
        <v>400</v>
      </c>
      <c r="F815" s="8" t="s">
        <v>318</v>
      </c>
      <c r="G815" s="8" t="s">
        <v>14</v>
      </c>
      <c r="H815" s="9">
        <f>+H816</f>
        <v>457.9</v>
      </c>
      <c r="I815" s="9">
        <f>+I816</f>
        <v>457.9</v>
      </c>
      <c r="J815" s="9">
        <f>+J816</f>
        <v>402.4</v>
      </c>
      <c r="K815" s="9">
        <f t="shared" si="43"/>
        <v>87.87944966149814</v>
      </c>
    </row>
    <row r="816" spans="1:11" ht="12">
      <c r="A816" s="7" t="s">
        <v>1393</v>
      </c>
      <c r="B816" s="16" t="s">
        <v>110</v>
      </c>
      <c r="C816" s="8" t="s">
        <v>228</v>
      </c>
      <c r="D816" s="8" t="s">
        <v>383</v>
      </c>
      <c r="E816" s="8" t="s">
        <v>400</v>
      </c>
      <c r="F816" s="8" t="s">
        <v>318</v>
      </c>
      <c r="G816" s="8" t="s">
        <v>13</v>
      </c>
      <c r="H816" s="9">
        <v>457.9</v>
      </c>
      <c r="I816" s="9">
        <v>457.9</v>
      </c>
      <c r="J816" s="9">
        <v>402.4</v>
      </c>
      <c r="K816" s="9">
        <f t="shared" si="43"/>
        <v>87.87944966149814</v>
      </c>
    </row>
    <row r="817" spans="1:11" ht="36">
      <c r="A817" s="7" t="s">
        <v>1394</v>
      </c>
      <c r="B817" s="16" t="s">
        <v>319</v>
      </c>
      <c r="C817" s="8" t="s">
        <v>228</v>
      </c>
      <c r="D817" s="8" t="s">
        <v>383</v>
      </c>
      <c r="E817" s="8" t="s">
        <v>400</v>
      </c>
      <c r="F817" s="8" t="s">
        <v>320</v>
      </c>
      <c r="G817" s="8" t="s">
        <v>14</v>
      </c>
      <c r="H817" s="9">
        <f>+H818</f>
        <v>192</v>
      </c>
      <c r="I817" s="9">
        <f>+I818</f>
        <v>76</v>
      </c>
      <c r="J817" s="9">
        <f>+J818</f>
        <v>0</v>
      </c>
      <c r="K817" s="9">
        <f t="shared" si="43"/>
        <v>0</v>
      </c>
    </row>
    <row r="818" spans="1:11" ht="12">
      <c r="A818" s="7" t="s">
        <v>1395</v>
      </c>
      <c r="B818" s="16" t="s">
        <v>110</v>
      </c>
      <c r="C818" s="8" t="s">
        <v>228</v>
      </c>
      <c r="D818" s="8" t="s">
        <v>383</v>
      </c>
      <c r="E818" s="8" t="s">
        <v>400</v>
      </c>
      <c r="F818" s="8" t="s">
        <v>320</v>
      </c>
      <c r="G818" s="8" t="s">
        <v>13</v>
      </c>
      <c r="H818" s="9">
        <v>192</v>
      </c>
      <c r="I818" s="9">
        <v>76</v>
      </c>
      <c r="J818" s="9"/>
      <c r="K818" s="9">
        <f t="shared" si="43"/>
        <v>0</v>
      </c>
    </row>
    <row r="819" spans="1:11" ht="24">
      <c r="A819" s="7" t="s">
        <v>1396</v>
      </c>
      <c r="B819" s="16" t="s">
        <v>321</v>
      </c>
      <c r="C819" s="8" t="s">
        <v>228</v>
      </c>
      <c r="D819" s="8" t="s">
        <v>383</v>
      </c>
      <c r="E819" s="8" t="s">
        <v>400</v>
      </c>
      <c r="F819" s="8" t="s">
        <v>322</v>
      </c>
      <c r="G819" s="8" t="s">
        <v>14</v>
      </c>
      <c r="H819" s="9">
        <f>+H820</f>
        <v>8.1</v>
      </c>
      <c r="I819" s="9">
        <f>+I820</f>
        <v>8.1</v>
      </c>
      <c r="J819" s="9">
        <f>+J820</f>
        <v>0</v>
      </c>
      <c r="K819" s="9">
        <f t="shared" si="43"/>
        <v>0</v>
      </c>
    </row>
    <row r="820" spans="1:11" ht="12">
      <c r="A820" s="7" t="s">
        <v>1397</v>
      </c>
      <c r="B820" s="16" t="s">
        <v>110</v>
      </c>
      <c r="C820" s="8" t="s">
        <v>228</v>
      </c>
      <c r="D820" s="8" t="s">
        <v>383</v>
      </c>
      <c r="E820" s="8" t="s">
        <v>400</v>
      </c>
      <c r="F820" s="8" t="s">
        <v>322</v>
      </c>
      <c r="G820" s="8" t="s">
        <v>13</v>
      </c>
      <c r="H820" s="9">
        <v>8.1</v>
      </c>
      <c r="I820" s="9">
        <v>8.1</v>
      </c>
      <c r="J820" s="9"/>
      <c r="K820" s="9">
        <f t="shared" si="43"/>
        <v>0</v>
      </c>
    </row>
    <row r="821" spans="1:11" ht="36">
      <c r="A821" s="7" t="s">
        <v>1398</v>
      </c>
      <c r="B821" s="16" t="s">
        <v>323</v>
      </c>
      <c r="C821" s="8" t="s">
        <v>228</v>
      </c>
      <c r="D821" s="8" t="s">
        <v>383</v>
      </c>
      <c r="E821" s="8" t="s">
        <v>400</v>
      </c>
      <c r="F821" s="8" t="s">
        <v>324</v>
      </c>
      <c r="G821" s="8" t="s">
        <v>14</v>
      </c>
      <c r="H821" s="9">
        <f>+H822</f>
        <v>15</v>
      </c>
      <c r="I821" s="9">
        <f>+I822</f>
        <v>18</v>
      </c>
      <c r="J821" s="9">
        <f>+J822</f>
        <v>18</v>
      </c>
      <c r="K821" s="9">
        <f t="shared" si="43"/>
        <v>100</v>
      </c>
    </row>
    <row r="822" spans="1:11" ht="12">
      <c r="A822" s="7" t="s">
        <v>186</v>
      </c>
      <c r="B822" s="16" t="s">
        <v>110</v>
      </c>
      <c r="C822" s="8" t="s">
        <v>228</v>
      </c>
      <c r="D822" s="8" t="s">
        <v>383</v>
      </c>
      <c r="E822" s="8" t="s">
        <v>400</v>
      </c>
      <c r="F822" s="8" t="s">
        <v>324</v>
      </c>
      <c r="G822" s="8" t="s">
        <v>13</v>
      </c>
      <c r="H822" s="9">
        <v>15</v>
      </c>
      <c r="I822" s="9">
        <v>18</v>
      </c>
      <c r="J822" s="9">
        <v>18</v>
      </c>
      <c r="K822" s="9">
        <f t="shared" si="43"/>
        <v>100</v>
      </c>
    </row>
    <row r="823" spans="1:11" ht="36">
      <c r="A823" s="7" t="s">
        <v>1399</v>
      </c>
      <c r="B823" s="16" t="s">
        <v>325</v>
      </c>
      <c r="C823" s="8" t="s">
        <v>228</v>
      </c>
      <c r="D823" s="8" t="s">
        <v>383</v>
      </c>
      <c r="E823" s="8" t="s">
        <v>400</v>
      </c>
      <c r="F823" s="8" t="s">
        <v>326</v>
      </c>
      <c r="G823" s="8" t="s">
        <v>14</v>
      </c>
      <c r="H823" s="9">
        <f>+H824</f>
        <v>126</v>
      </c>
      <c r="I823" s="9">
        <f>+I824</f>
        <v>69</v>
      </c>
      <c r="J823" s="9">
        <f>+J824</f>
        <v>69</v>
      </c>
      <c r="K823" s="9">
        <f t="shared" si="43"/>
        <v>100</v>
      </c>
    </row>
    <row r="824" spans="1:11" ht="12">
      <c r="A824" s="7" t="s">
        <v>1400</v>
      </c>
      <c r="B824" s="16" t="s">
        <v>110</v>
      </c>
      <c r="C824" s="8" t="s">
        <v>228</v>
      </c>
      <c r="D824" s="8" t="s">
        <v>383</v>
      </c>
      <c r="E824" s="8" t="s">
        <v>400</v>
      </c>
      <c r="F824" s="8" t="s">
        <v>326</v>
      </c>
      <c r="G824" s="8" t="s">
        <v>13</v>
      </c>
      <c r="H824" s="9">
        <v>126</v>
      </c>
      <c r="I824" s="9">
        <v>69</v>
      </c>
      <c r="J824" s="9">
        <v>69</v>
      </c>
      <c r="K824" s="9">
        <f t="shared" si="43"/>
        <v>100</v>
      </c>
    </row>
    <row r="825" spans="1:11" ht="72">
      <c r="A825" s="7" t="s">
        <v>1401</v>
      </c>
      <c r="B825" s="16" t="s">
        <v>327</v>
      </c>
      <c r="C825" s="8" t="s">
        <v>228</v>
      </c>
      <c r="D825" s="8" t="s">
        <v>383</v>
      </c>
      <c r="E825" s="8" t="s">
        <v>400</v>
      </c>
      <c r="F825" s="8" t="s">
        <v>328</v>
      </c>
      <c r="G825" s="8" t="s">
        <v>14</v>
      </c>
      <c r="H825" s="9">
        <f>+H826</f>
        <v>2.5</v>
      </c>
      <c r="I825" s="9">
        <f>+I826</f>
        <v>0</v>
      </c>
      <c r="J825" s="9">
        <f>+J826</f>
        <v>0</v>
      </c>
      <c r="K825" s="9">
        <f t="shared" si="43"/>
        <v>0</v>
      </c>
    </row>
    <row r="826" spans="1:11" ht="12">
      <c r="A826" s="7" t="s">
        <v>1402</v>
      </c>
      <c r="B826" s="16" t="s">
        <v>110</v>
      </c>
      <c r="C826" s="8" t="s">
        <v>228</v>
      </c>
      <c r="D826" s="8" t="s">
        <v>383</v>
      </c>
      <c r="E826" s="8" t="s">
        <v>400</v>
      </c>
      <c r="F826" s="8" t="s">
        <v>328</v>
      </c>
      <c r="G826" s="8" t="s">
        <v>13</v>
      </c>
      <c r="H826" s="9">
        <v>2.5</v>
      </c>
      <c r="I826" s="9"/>
      <c r="J826" s="9"/>
      <c r="K826" s="9">
        <f t="shared" si="43"/>
        <v>0</v>
      </c>
    </row>
    <row r="827" spans="1:11" ht="60">
      <c r="A827" s="7" t="s">
        <v>1403</v>
      </c>
      <c r="B827" s="16" t="s">
        <v>1435</v>
      </c>
      <c r="C827" s="8" t="s">
        <v>228</v>
      </c>
      <c r="D827" s="8" t="s">
        <v>383</v>
      </c>
      <c r="E827" s="8" t="s">
        <v>400</v>
      </c>
      <c r="F827" s="8" t="s">
        <v>329</v>
      </c>
      <c r="G827" s="8" t="s">
        <v>14</v>
      </c>
      <c r="H827" s="9">
        <f>+H828</f>
        <v>334.3</v>
      </c>
      <c r="I827" s="9">
        <f>+I828</f>
        <v>275.2</v>
      </c>
      <c r="J827" s="9">
        <f>+J828</f>
        <v>0.8</v>
      </c>
      <c r="K827" s="9">
        <f t="shared" si="43"/>
        <v>0.29069767441860467</v>
      </c>
    </row>
    <row r="828" spans="1:11" ht="12">
      <c r="A828" s="7" t="s">
        <v>1404</v>
      </c>
      <c r="B828" s="16" t="s">
        <v>110</v>
      </c>
      <c r="C828" s="8" t="s">
        <v>228</v>
      </c>
      <c r="D828" s="8" t="s">
        <v>383</v>
      </c>
      <c r="E828" s="8" t="s">
        <v>400</v>
      </c>
      <c r="F828" s="8" t="s">
        <v>329</v>
      </c>
      <c r="G828" s="8" t="s">
        <v>13</v>
      </c>
      <c r="H828" s="9">
        <v>334.3</v>
      </c>
      <c r="I828" s="9">
        <v>275.2</v>
      </c>
      <c r="J828" s="9">
        <v>0.8</v>
      </c>
      <c r="K828" s="9">
        <f t="shared" si="43"/>
        <v>0.29069767441860467</v>
      </c>
    </row>
    <row r="829" spans="1:11" ht="24">
      <c r="A829" s="7" t="s">
        <v>1405</v>
      </c>
      <c r="B829" s="16" t="s">
        <v>1436</v>
      </c>
      <c r="C829" s="8" t="s">
        <v>228</v>
      </c>
      <c r="D829" s="8" t="s">
        <v>383</v>
      </c>
      <c r="E829" s="8" t="s">
        <v>400</v>
      </c>
      <c r="F829" s="8" t="s">
        <v>330</v>
      </c>
      <c r="G829" s="8" t="s">
        <v>14</v>
      </c>
      <c r="H829" s="9">
        <f>+H830</f>
        <v>5.9</v>
      </c>
      <c r="I829" s="9">
        <f>+I830</f>
        <v>5.9</v>
      </c>
      <c r="J829" s="9">
        <f>+J830</f>
        <v>0</v>
      </c>
      <c r="K829" s="9">
        <f t="shared" si="43"/>
        <v>0</v>
      </c>
    </row>
    <row r="830" spans="1:11" ht="12">
      <c r="A830" s="7" t="s">
        <v>1406</v>
      </c>
      <c r="B830" s="16" t="s">
        <v>110</v>
      </c>
      <c r="C830" s="8" t="s">
        <v>228</v>
      </c>
      <c r="D830" s="8" t="s">
        <v>383</v>
      </c>
      <c r="E830" s="8" t="s">
        <v>400</v>
      </c>
      <c r="F830" s="8" t="s">
        <v>330</v>
      </c>
      <c r="G830" s="8" t="s">
        <v>13</v>
      </c>
      <c r="H830" s="9">
        <v>5.9</v>
      </c>
      <c r="I830" s="9">
        <v>5.9</v>
      </c>
      <c r="J830" s="9"/>
      <c r="K830" s="9">
        <f t="shared" si="43"/>
        <v>0</v>
      </c>
    </row>
    <row r="831" spans="1:11" ht="156">
      <c r="A831" s="7" t="s">
        <v>1407</v>
      </c>
      <c r="B831" s="17" t="s">
        <v>331</v>
      </c>
      <c r="C831" s="8" t="s">
        <v>228</v>
      </c>
      <c r="D831" s="8" t="s">
        <v>383</v>
      </c>
      <c r="E831" s="8" t="s">
        <v>400</v>
      </c>
      <c r="F831" s="8" t="s">
        <v>332</v>
      </c>
      <c r="G831" s="8" t="s">
        <v>14</v>
      </c>
      <c r="H831" s="9">
        <f>+H832</f>
        <v>36685.6</v>
      </c>
      <c r="I831" s="9">
        <f>+I832</f>
        <v>36685.6</v>
      </c>
      <c r="J831" s="9">
        <f>+J832</f>
        <v>35028</v>
      </c>
      <c r="K831" s="9">
        <f t="shared" si="43"/>
        <v>95.4816058617005</v>
      </c>
    </row>
    <row r="832" spans="1:11" ht="12">
      <c r="A832" s="7" t="s">
        <v>1408</v>
      </c>
      <c r="B832" s="16" t="s">
        <v>110</v>
      </c>
      <c r="C832" s="8" t="s">
        <v>228</v>
      </c>
      <c r="D832" s="8" t="s">
        <v>383</v>
      </c>
      <c r="E832" s="8" t="s">
        <v>400</v>
      </c>
      <c r="F832" s="8" t="s">
        <v>332</v>
      </c>
      <c r="G832" s="8" t="s">
        <v>13</v>
      </c>
      <c r="H832" s="9">
        <v>36685.6</v>
      </c>
      <c r="I832" s="9">
        <v>36685.6</v>
      </c>
      <c r="J832" s="9">
        <v>35028</v>
      </c>
      <c r="K832" s="9">
        <f t="shared" si="43"/>
        <v>95.4816058617005</v>
      </c>
    </row>
    <row r="833" spans="1:11" ht="156">
      <c r="A833" s="7" t="s">
        <v>1409</v>
      </c>
      <c r="B833" s="17" t="s">
        <v>334</v>
      </c>
      <c r="C833" s="8" t="s">
        <v>228</v>
      </c>
      <c r="D833" s="8" t="s">
        <v>383</v>
      </c>
      <c r="E833" s="8" t="s">
        <v>400</v>
      </c>
      <c r="F833" s="8" t="s">
        <v>335</v>
      </c>
      <c r="G833" s="8" t="s">
        <v>14</v>
      </c>
      <c r="H833" s="9">
        <f>+H834</f>
        <v>649.2</v>
      </c>
      <c r="I833" s="9">
        <f>+I834</f>
        <v>649.2</v>
      </c>
      <c r="J833" s="9">
        <f>+J834</f>
        <v>0</v>
      </c>
      <c r="K833" s="9">
        <f t="shared" si="43"/>
        <v>0</v>
      </c>
    </row>
    <row r="834" spans="1:11" ht="12">
      <c r="A834" s="7" t="s">
        <v>1410</v>
      </c>
      <c r="B834" s="16" t="s">
        <v>110</v>
      </c>
      <c r="C834" s="8" t="s">
        <v>228</v>
      </c>
      <c r="D834" s="8" t="s">
        <v>383</v>
      </c>
      <c r="E834" s="8" t="s">
        <v>400</v>
      </c>
      <c r="F834" s="8" t="s">
        <v>335</v>
      </c>
      <c r="G834" s="8" t="s">
        <v>13</v>
      </c>
      <c r="H834" s="9">
        <v>649.2</v>
      </c>
      <c r="I834" s="9">
        <v>649.2</v>
      </c>
      <c r="J834" s="9"/>
      <c r="K834" s="9">
        <f t="shared" si="43"/>
        <v>0</v>
      </c>
    </row>
    <row r="835" spans="1:11" ht="60">
      <c r="A835" s="7" t="s">
        <v>1411</v>
      </c>
      <c r="B835" s="16" t="s">
        <v>601</v>
      </c>
      <c r="C835" s="8" t="s">
        <v>228</v>
      </c>
      <c r="D835" s="8" t="s">
        <v>383</v>
      </c>
      <c r="E835" s="8" t="s">
        <v>400</v>
      </c>
      <c r="F835" s="8" t="s">
        <v>602</v>
      </c>
      <c r="G835" s="8" t="s">
        <v>14</v>
      </c>
      <c r="H835" s="9">
        <f>+H836</f>
        <v>0</v>
      </c>
      <c r="I835" s="9">
        <f>+I836</f>
        <v>172.2</v>
      </c>
      <c r="J835" s="9">
        <f>+J836</f>
        <v>104.6</v>
      </c>
      <c r="K835" s="9">
        <f t="shared" si="43"/>
        <v>60.743321718931476</v>
      </c>
    </row>
    <row r="836" spans="1:11" ht="12">
      <c r="A836" s="7" t="s">
        <v>1412</v>
      </c>
      <c r="B836" s="16" t="s">
        <v>110</v>
      </c>
      <c r="C836" s="8" t="s">
        <v>228</v>
      </c>
      <c r="D836" s="8" t="s">
        <v>383</v>
      </c>
      <c r="E836" s="8" t="s">
        <v>400</v>
      </c>
      <c r="F836" s="8" t="s">
        <v>602</v>
      </c>
      <c r="G836" s="8" t="s">
        <v>13</v>
      </c>
      <c r="H836" s="9"/>
      <c r="I836" s="9">
        <v>172.2</v>
      </c>
      <c r="J836" s="9">
        <v>104.6</v>
      </c>
      <c r="K836" s="9">
        <f t="shared" si="43"/>
        <v>60.743321718931476</v>
      </c>
    </row>
    <row r="837" spans="1:11" ht="60">
      <c r="A837" s="7" t="s">
        <v>1413</v>
      </c>
      <c r="B837" s="16" t="s">
        <v>1439</v>
      </c>
      <c r="C837" s="8" t="s">
        <v>228</v>
      </c>
      <c r="D837" s="8" t="s">
        <v>383</v>
      </c>
      <c r="E837" s="8" t="s">
        <v>400</v>
      </c>
      <c r="F837" s="8" t="s">
        <v>336</v>
      </c>
      <c r="G837" s="8" t="s">
        <v>14</v>
      </c>
      <c r="H837" s="9">
        <f>+H838</f>
        <v>525</v>
      </c>
      <c r="I837" s="9">
        <f>+I838</f>
        <v>525</v>
      </c>
      <c r="J837" s="9">
        <f>+J838</f>
        <v>525</v>
      </c>
      <c r="K837" s="9">
        <f t="shared" si="43"/>
        <v>100</v>
      </c>
    </row>
    <row r="838" spans="1:11" ht="12">
      <c r="A838" s="7" t="s">
        <v>1414</v>
      </c>
      <c r="B838" s="16" t="s">
        <v>110</v>
      </c>
      <c r="C838" s="8" t="s">
        <v>228</v>
      </c>
      <c r="D838" s="8" t="s">
        <v>383</v>
      </c>
      <c r="E838" s="8" t="s">
        <v>400</v>
      </c>
      <c r="F838" s="8" t="s">
        <v>336</v>
      </c>
      <c r="G838" s="8" t="s">
        <v>13</v>
      </c>
      <c r="H838" s="9">
        <v>525</v>
      </c>
      <c r="I838" s="9">
        <v>525</v>
      </c>
      <c r="J838" s="9">
        <v>525</v>
      </c>
      <c r="K838" s="9">
        <f t="shared" si="43"/>
        <v>100</v>
      </c>
    </row>
    <row r="839" spans="1:11" ht="72">
      <c r="A839" s="7" t="s">
        <v>1415</v>
      </c>
      <c r="B839" s="16" t="s">
        <v>1440</v>
      </c>
      <c r="C839" s="8" t="s">
        <v>228</v>
      </c>
      <c r="D839" s="8" t="s">
        <v>383</v>
      </c>
      <c r="E839" s="8" t="s">
        <v>400</v>
      </c>
      <c r="F839" s="8" t="s">
        <v>337</v>
      </c>
      <c r="G839" s="8" t="s">
        <v>14</v>
      </c>
      <c r="H839" s="9">
        <f>+H840</f>
        <v>9.3</v>
      </c>
      <c r="I839" s="9">
        <f>+I840</f>
        <v>0</v>
      </c>
      <c r="J839" s="9">
        <f>+J840</f>
        <v>0</v>
      </c>
      <c r="K839" s="9">
        <f t="shared" si="43"/>
        <v>0</v>
      </c>
    </row>
    <row r="840" spans="1:11" ht="12">
      <c r="A840" s="7" t="s">
        <v>1416</v>
      </c>
      <c r="B840" s="16" t="s">
        <v>110</v>
      </c>
      <c r="C840" s="8" t="s">
        <v>228</v>
      </c>
      <c r="D840" s="8" t="s">
        <v>383</v>
      </c>
      <c r="E840" s="8" t="s">
        <v>400</v>
      </c>
      <c r="F840" s="8" t="s">
        <v>337</v>
      </c>
      <c r="G840" s="8" t="s">
        <v>13</v>
      </c>
      <c r="H840" s="9">
        <v>9.3</v>
      </c>
      <c r="I840" s="9"/>
      <c r="J840" s="9"/>
      <c r="K840" s="9">
        <f t="shared" si="43"/>
        <v>0</v>
      </c>
    </row>
    <row r="841" spans="1:11" ht="48">
      <c r="A841" s="7" t="s">
        <v>1417</v>
      </c>
      <c r="B841" s="16" t="s">
        <v>338</v>
      </c>
      <c r="C841" s="8" t="s">
        <v>228</v>
      </c>
      <c r="D841" s="8" t="s">
        <v>383</v>
      </c>
      <c r="E841" s="8" t="s">
        <v>400</v>
      </c>
      <c r="F841" s="8" t="s">
        <v>339</v>
      </c>
      <c r="G841" s="8" t="s">
        <v>14</v>
      </c>
      <c r="H841" s="9">
        <f>+H842</f>
        <v>839.8</v>
      </c>
      <c r="I841" s="9">
        <f>+I842</f>
        <v>839.8</v>
      </c>
      <c r="J841" s="9">
        <f>+J842</f>
        <v>839.8</v>
      </c>
      <c r="K841" s="9">
        <f t="shared" si="43"/>
        <v>100</v>
      </c>
    </row>
    <row r="842" spans="1:11" ht="12">
      <c r="A842" s="7" t="s">
        <v>1418</v>
      </c>
      <c r="B842" s="16" t="s">
        <v>110</v>
      </c>
      <c r="C842" s="8" t="s">
        <v>228</v>
      </c>
      <c r="D842" s="8" t="s">
        <v>383</v>
      </c>
      <c r="E842" s="8" t="s">
        <v>400</v>
      </c>
      <c r="F842" s="8" t="s">
        <v>339</v>
      </c>
      <c r="G842" s="8" t="s">
        <v>13</v>
      </c>
      <c r="H842" s="9">
        <v>839.8</v>
      </c>
      <c r="I842" s="9">
        <v>839.8</v>
      </c>
      <c r="J842" s="9">
        <v>839.8</v>
      </c>
      <c r="K842" s="9">
        <f t="shared" si="43"/>
        <v>100</v>
      </c>
    </row>
    <row r="843" spans="1:11" ht="120">
      <c r="A843" s="7" t="s">
        <v>1419</v>
      </c>
      <c r="B843" s="17" t="s">
        <v>1441</v>
      </c>
      <c r="C843" s="8" t="s">
        <v>228</v>
      </c>
      <c r="D843" s="8" t="s">
        <v>383</v>
      </c>
      <c r="E843" s="8" t="s">
        <v>400</v>
      </c>
      <c r="F843" s="8" t="s">
        <v>340</v>
      </c>
      <c r="G843" s="8" t="s">
        <v>14</v>
      </c>
      <c r="H843" s="9">
        <f>+H844</f>
        <v>279.8</v>
      </c>
      <c r="I843" s="9">
        <f>+I844</f>
        <v>279.8</v>
      </c>
      <c r="J843" s="9">
        <f>+J844</f>
        <v>270.4</v>
      </c>
      <c r="K843" s="9">
        <f t="shared" si="43"/>
        <v>96.64045746962114</v>
      </c>
    </row>
    <row r="844" spans="1:11" ht="12">
      <c r="A844" s="7" t="s">
        <v>1420</v>
      </c>
      <c r="B844" s="16" t="s">
        <v>110</v>
      </c>
      <c r="C844" s="8" t="s">
        <v>228</v>
      </c>
      <c r="D844" s="8" t="s">
        <v>383</v>
      </c>
      <c r="E844" s="8" t="s">
        <v>400</v>
      </c>
      <c r="F844" s="8" t="s">
        <v>340</v>
      </c>
      <c r="G844" s="8" t="s">
        <v>13</v>
      </c>
      <c r="H844" s="9">
        <v>279.8</v>
      </c>
      <c r="I844" s="9">
        <v>279.8</v>
      </c>
      <c r="J844" s="9">
        <v>270.4</v>
      </c>
      <c r="K844" s="9">
        <f t="shared" si="43"/>
        <v>96.64045746962114</v>
      </c>
    </row>
    <row r="845" spans="1:11" ht="48">
      <c r="A845" s="7" t="s">
        <v>1421</v>
      </c>
      <c r="B845" s="16" t="s">
        <v>341</v>
      </c>
      <c r="C845" s="8" t="s">
        <v>228</v>
      </c>
      <c r="D845" s="8" t="s">
        <v>383</v>
      </c>
      <c r="E845" s="8" t="s">
        <v>400</v>
      </c>
      <c r="F845" s="8" t="s">
        <v>342</v>
      </c>
      <c r="G845" s="8" t="s">
        <v>14</v>
      </c>
      <c r="H845" s="9">
        <f>+H846</f>
        <v>128.1</v>
      </c>
      <c r="I845" s="9">
        <f>+I846</f>
        <v>128.1</v>
      </c>
      <c r="J845" s="9">
        <f>+J846</f>
        <v>128.1</v>
      </c>
      <c r="K845" s="9">
        <f t="shared" si="43"/>
        <v>100</v>
      </c>
    </row>
    <row r="846" spans="1:11" ht="12">
      <c r="A846" s="7" t="s">
        <v>1422</v>
      </c>
      <c r="B846" s="16" t="s">
        <v>110</v>
      </c>
      <c r="C846" s="8" t="s">
        <v>228</v>
      </c>
      <c r="D846" s="8" t="s">
        <v>383</v>
      </c>
      <c r="E846" s="8" t="s">
        <v>400</v>
      </c>
      <c r="F846" s="8" t="s">
        <v>342</v>
      </c>
      <c r="G846" s="8" t="s">
        <v>13</v>
      </c>
      <c r="H846" s="9">
        <v>128.1</v>
      </c>
      <c r="I846" s="9">
        <v>128.1</v>
      </c>
      <c r="J846" s="9">
        <v>128.1</v>
      </c>
      <c r="K846" s="9">
        <f aca="true" t="shared" si="44" ref="K846:K858">IF(I846=0,0,J846/I846)*100</f>
        <v>100</v>
      </c>
    </row>
    <row r="847" spans="1:11" ht="24">
      <c r="A847" s="7" t="s">
        <v>1423</v>
      </c>
      <c r="B847" s="16" t="s">
        <v>343</v>
      </c>
      <c r="C847" s="8" t="s">
        <v>228</v>
      </c>
      <c r="D847" s="8" t="s">
        <v>383</v>
      </c>
      <c r="E847" s="8" t="s">
        <v>400</v>
      </c>
      <c r="F847" s="8" t="s">
        <v>344</v>
      </c>
      <c r="G847" s="8" t="s">
        <v>14</v>
      </c>
      <c r="H847" s="9">
        <f>+H848</f>
        <v>22.1</v>
      </c>
      <c r="I847" s="9">
        <f>+I848</f>
        <v>0</v>
      </c>
      <c r="J847" s="9">
        <f>+J848</f>
        <v>0</v>
      </c>
      <c r="K847" s="9">
        <f t="shared" si="44"/>
        <v>0</v>
      </c>
    </row>
    <row r="848" spans="1:11" ht="12">
      <c r="A848" s="7" t="s">
        <v>1424</v>
      </c>
      <c r="B848" s="16" t="s">
        <v>110</v>
      </c>
      <c r="C848" s="8" t="s">
        <v>228</v>
      </c>
      <c r="D848" s="8" t="s">
        <v>383</v>
      </c>
      <c r="E848" s="8" t="s">
        <v>400</v>
      </c>
      <c r="F848" s="8" t="s">
        <v>344</v>
      </c>
      <c r="G848" s="8" t="s">
        <v>13</v>
      </c>
      <c r="H848" s="9">
        <v>22.1</v>
      </c>
      <c r="I848" s="9"/>
      <c r="J848" s="9"/>
      <c r="K848" s="9">
        <f t="shared" si="44"/>
        <v>0</v>
      </c>
    </row>
    <row r="849" spans="1:11" ht="60">
      <c r="A849" s="7" t="s">
        <v>1425</v>
      </c>
      <c r="B849" s="16" t="s">
        <v>603</v>
      </c>
      <c r="C849" s="8" t="s">
        <v>228</v>
      </c>
      <c r="D849" s="8" t="s">
        <v>383</v>
      </c>
      <c r="E849" s="8" t="s">
        <v>400</v>
      </c>
      <c r="F849" s="8" t="s">
        <v>604</v>
      </c>
      <c r="G849" s="8" t="s">
        <v>14</v>
      </c>
      <c r="H849" s="9">
        <f>+H850</f>
        <v>0</v>
      </c>
      <c r="I849" s="9">
        <f>+I850</f>
        <v>6.3</v>
      </c>
      <c r="J849" s="9">
        <f>+J850</f>
        <v>0.3</v>
      </c>
      <c r="K849" s="9">
        <f t="shared" si="44"/>
        <v>4.761904761904762</v>
      </c>
    </row>
    <row r="850" spans="1:11" ht="12">
      <c r="A850" s="7" t="s">
        <v>1426</v>
      </c>
      <c r="B850" s="16" t="s">
        <v>110</v>
      </c>
      <c r="C850" s="8" t="s">
        <v>228</v>
      </c>
      <c r="D850" s="8" t="s">
        <v>383</v>
      </c>
      <c r="E850" s="8" t="s">
        <v>400</v>
      </c>
      <c r="F850" s="8" t="s">
        <v>604</v>
      </c>
      <c r="G850" s="8" t="s">
        <v>13</v>
      </c>
      <c r="H850" s="9"/>
      <c r="I850" s="9">
        <v>6.3</v>
      </c>
      <c r="J850" s="9">
        <v>0.3</v>
      </c>
      <c r="K850" s="9">
        <f t="shared" si="44"/>
        <v>4.761904761904762</v>
      </c>
    </row>
    <row r="851" spans="1:11" ht="24">
      <c r="A851" s="7" t="s">
        <v>1427</v>
      </c>
      <c r="B851" s="16" t="s">
        <v>345</v>
      </c>
      <c r="C851" s="8" t="s">
        <v>228</v>
      </c>
      <c r="D851" s="8" t="s">
        <v>383</v>
      </c>
      <c r="E851" s="8" t="s">
        <v>492</v>
      </c>
      <c r="F851" s="8" t="s">
        <v>14</v>
      </c>
      <c r="G851" s="8" t="s">
        <v>14</v>
      </c>
      <c r="H851" s="9">
        <f>+H852+H854+H856</f>
        <v>16865.4</v>
      </c>
      <c r="I851" s="9">
        <f>+I852+I854+I856</f>
        <v>19073.699999999997</v>
      </c>
      <c r="J851" s="9">
        <f>+J852+J854+J856</f>
        <v>19073.6</v>
      </c>
      <c r="K851" s="9">
        <f t="shared" si="44"/>
        <v>99.99947571787331</v>
      </c>
    </row>
    <row r="852" spans="1:11" ht="60">
      <c r="A852" s="7" t="s">
        <v>1428</v>
      </c>
      <c r="B852" s="16" t="s">
        <v>605</v>
      </c>
      <c r="C852" s="8" t="s">
        <v>228</v>
      </c>
      <c r="D852" s="8" t="s">
        <v>383</v>
      </c>
      <c r="E852" s="8" t="s">
        <v>492</v>
      </c>
      <c r="F852" s="8" t="s">
        <v>606</v>
      </c>
      <c r="G852" s="8" t="s">
        <v>14</v>
      </c>
      <c r="H852" s="9">
        <f>+H853</f>
        <v>0</v>
      </c>
      <c r="I852" s="9">
        <f>+I853</f>
        <v>700</v>
      </c>
      <c r="J852" s="9">
        <f>+J853</f>
        <v>700</v>
      </c>
      <c r="K852" s="9">
        <f t="shared" si="44"/>
        <v>100</v>
      </c>
    </row>
    <row r="853" spans="1:11" ht="12">
      <c r="A853" s="7" t="s">
        <v>1429</v>
      </c>
      <c r="B853" s="16" t="s">
        <v>49</v>
      </c>
      <c r="C853" s="8" t="s">
        <v>228</v>
      </c>
      <c r="D853" s="8" t="s">
        <v>383</v>
      </c>
      <c r="E853" s="8" t="s">
        <v>492</v>
      </c>
      <c r="F853" s="8" t="s">
        <v>606</v>
      </c>
      <c r="G853" s="8" t="s">
        <v>50</v>
      </c>
      <c r="H853" s="9"/>
      <c r="I853" s="9">
        <v>700</v>
      </c>
      <c r="J853" s="9">
        <v>700</v>
      </c>
      <c r="K853" s="9">
        <f t="shared" si="44"/>
        <v>100</v>
      </c>
    </row>
    <row r="854" spans="1:11" ht="60">
      <c r="A854" s="7" t="s">
        <v>1430</v>
      </c>
      <c r="B854" s="16" t="s">
        <v>398</v>
      </c>
      <c r="C854" s="8" t="s">
        <v>228</v>
      </c>
      <c r="D854" s="8" t="s">
        <v>383</v>
      </c>
      <c r="E854" s="8" t="s">
        <v>492</v>
      </c>
      <c r="F854" s="8" t="s">
        <v>201</v>
      </c>
      <c r="G854" s="8" t="s">
        <v>14</v>
      </c>
      <c r="H854" s="9">
        <f>+H855</f>
        <v>0</v>
      </c>
      <c r="I854" s="9">
        <f>+I855</f>
        <v>0.1</v>
      </c>
      <c r="J854" s="9">
        <f>+J855</f>
        <v>0.1</v>
      </c>
      <c r="K854" s="9">
        <f t="shared" si="44"/>
        <v>100</v>
      </c>
    </row>
    <row r="855" spans="1:11" ht="12">
      <c r="A855" s="7" t="s">
        <v>1431</v>
      </c>
      <c r="B855" s="16" t="s">
        <v>49</v>
      </c>
      <c r="C855" s="8" t="s">
        <v>228</v>
      </c>
      <c r="D855" s="8" t="s">
        <v>383</v>
      </c>
      <c r="E855" s="8" t="s">
        <v>492</v>
      </c>
      <c r="F855" s="8" t="s">
        <v>201</v>
      </c>
      <c r="G855" s="8" t="s">
        <v>50</v>
      </c>
      <c r="H855" s="9"/>
      <c r="I855" s="9">
        <v>0.1</v>
      </c>
      <c r="J855" s="9">
        <v>0.1</v>
      </c>
      <c r="K855" s="9">
        <f t="shared" si="44"/>
        <v>100</v>
      </c>
    </row>
    <row r="856" spans="1:11" ht="48">
      <c r="A856" s="7" t="s">
        <v>1432</v>
      </c>
      <c r="B856" s="16" t="s">
        <v>346</v>
      </c>
      <c r="C856" s="8" t="s">
        <v>228</v>
      </c>
      <c r="D856" s="8" t="s">
        <v>383</v>
      </c>
      <c r="E856" s="8" t="s">
        <v>492</v>
      </c>
      <c r="F856" s="8" t="s">
        <v>347</v>
      </c>
      <c r="G856" s="8" t="s">
        <v>14</v>
      </c>
      <c r="H856" s="9">
        <f>+H857</f>
        <v>16865.4</v>
      </c>
      <c r="I856" s="9">
        <f>+I857</f>
        <v>18373.6</v>
      </c>
      <c r="J856" s="9">
        <f>+J857</f>
        <v>18373.5</v>
      </c>
      <c r="K856" s="9">
        <f t="shared" si="44"/>
        <v>99.99945574084556</v>
      </c>
    </row>
    <row r="857" spans="1:11" ht="24">
      <c r="A857" s="7" t="s">
        <v>1433</v>
      </c>
      <c r="B857" s="16" t="s">
        <v>18</v>
      </c>
      <c r="C857" s="8" t="s">
        <v>228</v>
      </c>
      <c r="D857" s="8" t="s">
        <v>383</v>
      </c>
      <c r="E857" s="8" t="s">
        <v>492</v>
      </c>
      <c r="F857" s="8" t="s">
        <v>347</v>
      </c>
      <c r="G857" s="8" t="s">
        <v>19</v>
      </c>
      <c r="H857" s="9">
        <v>16865.4</v>
      </c>
      <c r="I857" s="9">
        <v>18373.6</v>
      </c>
      <c r="J857" s="9">
        <v>18373.5</v>
      </c>
      <c r="K857" s="9">
        <f t="shared" si="44"/>
        <v>99.99945574084556</v>
      </c>
    </row>
    <row r="858" spans="1:11" ht="12">
      <c r="A858" s="7"/>
      <c r="B858" s="10"/>
      <c r="C858" s="11"/>
      <c r="D858" s="11"/>
      <c r="E858" s="11"/>
      <c r="F858" s="11"/>
      <c r="G858" s="12"/>
      <c r="H858" s="13">
        <f>+H13+H125+H137+H142+H303+H336+H341+H356+H459+H545+H570+H599+H621+H702</f>
        <v>844740.6</v>
      </c>
      <c r="I858" s="13">
        <f>+I13+I125+I137+I142+I303+I336+I341+I356+I459+I545+I570+I599+I621+I702</f>
        <v>1023271.6</v>
      </c>
      <c r="J858" s="13">
        <f>+J13+J125+J137+J142+J303+J336+J341+J356+J459+J545+J570+J599+J621+J702</f>
        <v>966555.6999999998</v>
      </c>
      <c r="K858" s="9">
        <f t="shared" si="44"/>
        <v>94.4573952800019</v>
      </c>
    </row>
    <row r="859" ht="12">
      <c r="H859" s="14"/>
    </row>
    <row r="860" spans="8:10" ht="12">
      <c r="H860" s="15"/>
      <c r="I860" s="15"/>
      <c r="J860" s="15"/>
    </row>
    <row r="863" spans="9:10" ht="12">
      <c r="I863" s="15"/>
      <c r="J863" s="15"/>
    </row>
  </sheetData>
  <sheetProtection/>
  <mergeCells count="15">
    <mergeCell ref="K10:K11"/>
    <mergeCell ref="H1:K1"/>
    <mergeCell ref="H2:K2"/>
    <mergeCell ref="H3:K3"/>
    <mergeCell ref="H4:K4"/>
    <mergeCell ref="B6:K6"/>
    <mergeCell ref="B7:K7"/>
    <mergeCell ref="H10:H11"/>
    <mergeCell ref="I10:I11"/>
    <mergeCell ref="J10:J11"/>
    <mergeCell ref="A10:A11"/>
    <mergeCell ref="B8:C8"/>
    <mergeCell ref="B9:C9"/>
    <mergeCell ref="B10:B11"/>
    <mergeCell ref="C10:G10"/>
  </mergeCells>
  <printOptions/>
  <pageMargins left="0.69" right="0.3937007874015748" top="0.45" bottom="0.23" header="0.45" footer="0.1968503937007874"/>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Финуправление</cp:lastModifiedBy>
  <cp:lastPrinted>2013-02-04T08:53:00Z</cp:lastPrinted>
  <dcterms:created xsi:type="dcterms:W3CDTF">1996-10-08T23:32:33Z</dcterms:created>
  <dcterms:modified xsi:type="dcterms:W3CDTF">2013-06-28T02:04:10Z</dcterms:modified>
  <cp:category/>
  <cp:version/>
  <cp:contentType/>
  <cp:contentStatus/>
</cp:coreProperties>
</file>