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65311" windowWidth="10440" windowHeight="10170" activeTab="1"/>
  </bookViews>
  <sheets>
    <sheet name="Лист1" sheetId="1" r:id="rId1"/>
    <sheet name="Лист2" sheetId="2" r:id="rId2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<sst xmlns="http://schemas.openxmlformats.org/spreadsheetml/2006/main" count="97" uniqueCount="51">
  <si>
    <t>Показатель объема работы</t>
  </si>
  <si>
    <t>Наименование показателя</t>
  </si>
  <si>
    <t>Единица измерения</t>
  </si>
  <si>
    <t>уникальный номер реестровой записи</t>
  </si>
  <si>
    <t>Наименование работы в рамках муниципального задания</t>
  </si>
  <si>
    <t>ОКВЭД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</si>
  <si>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</si>
  <si>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</si>
  <si>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штук</t>
  </si>
  <si>
    <t>количество занятий</t>
  </si>
  <si>
    <t>количество мероприятий</t>
  </si>
  <si>
    <t>Проведение занятий физкультурно-спортивной направленности по месту проживания граждан</t>
  </si>
  <si>
    <t>93.19</t>
  </si>
  <si>
    <t>93.11</t>
  </si>
  <si>
    <t xml:space="preserve">Проведение тестирования выполнения нормативов испытаний (тестов) комплекса ГТО      </t>
  </si>
  <si>
    <t>Организация мероприятий по подготовке спортивных сборных команд</t>
  </si>
  <si>
    <t>93.1</t>
  </si>
  <si>
    <t>количество договоров</t>
  </si>
  <si>
    <t>Итого</t>
  </si>
  <si>
    <t xml:space="preserve">  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</si>
  <si>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 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</si>
  <si>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</si>
  <si>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r>
      <rPr>
        <b/>
        <sz val="12"/>
        <color indexed="8"/>
        <rFont val="Times New Roman"/>
        <family val="1"/>
      </rPr>
      <t>Согласовано:</t>
    </r>
    <r>
      <rPr>
        <sz val="12"/>
        <color indexed="8"/>
        <rFont val="Times New Roman"/>
        <family val="1"/>
      </rPr>
      <t xml:space="preserve">  Начальник отдела экономики</t>
    </r>
  </si>
  <si>
    <t>Р.03.1.0016.0001.002</t>
  </si>
  <si>
    <t>Р.03.1.0020.0002.002</t>
  </si>
  <si>
    <t>Р.03.1.0021.0001.002</t>
  </si>
  <si>
    <t>Р.03.1.0026.0001.002</t>
  </si>
  <si>
    <t>Р.03.1.0027.0001.002</t>
  </si>
  <si>
    <t>Р.03.1.0028.0003.002</t>
  </si>
  <si>
    <t>человек</t>
  </si>
  <si>
    <t>Объем работы на 2023 год</t>
  </si>
  <si>
    <r>
      <rPr>
        <b/>
        <sz val="12"/>
        <color indexed="8"/>
        <rFont val="Times New Roman"/>
        <family val="1"/>
      </rPr>
      <t xml:space="preserve">Исполнитель: </t>
    </r>
    <r>
      <rPr>
        <sz val="12"/>
        <color indexed="8"/>
        <rFont val="Times New Roman"/>
        <family val="1"/>
      </rPr>
      <t xml:space="preserve"> экономист А.В. Ханахмедова _____________________</t>
    </r>
  </si>
  <si>
    <t>Объем работы на 2024 год</t>
  </si>
  <si>
    <t>Стоимость единицы работы (руб.) 2024г</t>
  </si>
  <si>
    <t>Финансовое обеспечение Сумма (руб.) на 2024г</t>
  </si>
  <si>
    <t xml:space="preserve">1101,1103 мероприятия по расшифровке </t>
  </si>
  <si>
    <r>
      <rPr>
        <b/>
        <sz val="12"/>
        <color indexed="8"/>
        <rFont val="Times New Roman"/>
        <family val="1"/>
      </rPr>
      <t>Согласовано:</t>
    </r>
    <r>
      <rPr>
        <sz val="12"/>
        <color indexed="8"/>
        <rFont val="Times New Roman"/>
        <family val="1"/>
      </rPr>
      <t xml:space="preserve">  Начальник отдела экономики</t>
    </r>
  </si>
  <si>
    <t>Администрации города Шарыпово                                                       Е.Н. Орлова ___________________________</t>
  </si>
  <si>
    <t>Администрации города Шарыпово                                                                          Е.Н. Орлова</t>
  </si>
  <si>
    <r>
      <rPr>
        <b/>
        <sz val="12"/>
        <color indexed="8"/>
        <rFont val="Times New Roman"/>
        <family val="1"/>
      </rPr>
      <t xml:space="preserve">Исполнитель: </t>
    </r>
    <r>
      <rPr>
        <sz val="12"/>
        <color indexed="8"/>
        <rFont val="Times New Roman"/>
        <family val="1"/>
      </rPr>
      <t xml:space="preserve"> экономист                                                                              А.В. Ханахмедова </t>
    </r>
  </si>
  <si>
    <t>Стоимость единицы работы на 2023 год (руб.)</t>
  </si>
  <si>
    <t>Финансовое обеспечение на 2023 год Сумма (руб.)</t>
  </si>
  <si>
    <t>Объем работы на 2025 год</t>
  </si>
  <si>
    <t>Стоимость единицы работы (руб.) 2025г</t>
  </si>
  <si>
    <t>Финансовое обеспечение Сумма (руб.) на 2025г</t>
  </si>
  <si>
    <r>
      <t xml:space="preserve">"                 </t>
    </r>
    <r>
      <rPr>
        <sz val="12"/>
        <color indexed="8"/>
        <rFont val="Times New Roman"/>
        <family val="1"/>
      </rPr>
      <t xml:space="preserve">"                           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2023г.</t>
    </r>
  </si>
  <si>
    <r>
      <t xml:space="preserve">"               </t>
    </r>
    <r>
      <rPr>
        <sz val="12"/>
        <color indexed="8"/>
        <rFont val="Times New Roman"/>
        <family val="1"/>
      </rPr>
      <t>"                                     2023г.</t>
    </r>
  </si>
  <si>
    <t>Объем финансового обеспечения выполнения муниципального задания на плановый период 2024 - 2025 гг.</t>
  </si>
  <si>
    <t>Объем финансового обеспечения выполнения муниципального задания на 2023 год</t>
  </si>
  <si>
    <t>Приложение №1  к Распоряжению ОСиМП Администрации города Шарыпово                                                                       от "  09  "   01   2023г    №  10</t>
  </si>
  <si>
    <t>Приложение № 2 к Распоряжению ОСиМП Администрации города Шарыпово                                   от "    09     "       01        2023 г.  №   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</si>
</sst>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4" fontId="41" fillId="0" borderId="11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 horizontal="center"/>
    </xf>
    <xf numFmtId="4" fontId="42" fillId="0" borderId="12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0" zoomScaleSheetLayoutView="70" zoomScalePageLayoutView="0" workbookViewId="0" topLeftCell="A1">
      <selection activeCell="T4" sqref="T4"/>
    </sheetView>
  </sheetViews>
  <sheetFormatPr defaultColWidth="9.140625" defaultRowHeight="15"/>
  <cols>
    <col min="1" max="1" width="16.00390625" style="37" customWidth="1"/>
    <col min="2" max="2" width="10.421875" style="37" customWidth="1"/>
    <col min="3" max="3" width="26.28125" style="37" customWidth="1"/>
    <col min="4" max="4" width="16.57421875" style="37" customWidth="1"/>
    <col min="5" max="5" width="11.140625" style="37" customWidth="1"/>
    <col min="6" max="6" width="17.28125" style="37" customWidth="1"/>
    <col min="7" max="7" width="15.57421875" style="37" customWidth="1"/>
    <col min="8" max="8" width="19.421875" style="38" customWidth="1"/>
    <col min="9" max="9" width="40.00390625" style="37" hidden="1" customWidth="1"/>
    <col min="10" max="10" width="17.57421875" style="37" hidden="1" customWidth="1"/>
    <col min="11" max="14" width="0" style="37" hidden="1" customWidth="1"/>
    <col min="15" max="16384" width="9.140625" style="37" customWidth="1"/>
  </cols>
  <sheetData>
    <row r="1" spans="1:8" ht="92.25" customHeight="1">
      <c r="A1" s="5"/>
      <c r="B1" s="5"/>
      <c r="C1" s="5"/>
      <c r="D1" s="16"/>
      <c r="E1" s="17"/>
      <c r="F1" s="47" t="s">
        <v>49</v>
      </c>
      <c r="G1" s="47"/>
      <c r="H1" s="47"/>
    </row>
    <row r="2" spans="1:8" ht="42" customHeight="1">
      <c r="A2" s="46" t="s">
        <v>48</v>
      </c>
      <c r="B2" s="46"/>
      <c r="C2" s="46"/>
      <c r="D2" s="46"/>
      <c r="E2" s="46"/>
      <c r="F2" s="46"/>
      <c r="G2" s="46"/>
      <c r="H2" s="46"/>
    </row>
    <row r="3" spans="1:8" ht="15" customHeight="1">
      <c r="A3" s="42" t="s">
        <v>3</v>
      </c>
      <c r="B3" s="42" t="s">
        <v>5</v>
      </c>
      <c r="C3" s="42" t="s">
        <v>4</v>
      </c>
      <c r="D3" s="42" t="s">
        <v>0</v>
      </c>
      <c r="E3" s="42"/>
      <c r="F3" s="42"/>
      <c r="G3" s="42" t="s">
        <v>40</v>
      </c>
      <c r="H3" s="48" t="s">
        <v>41</v>
      </c>
    </row>
    <row r="4" spans="1:8" ht="73.5" customHeight="1">
      <c r="A4" s="42"/>
      <c r="B4" s="42"/>
      <c r="C4" s="42"/>
      <c r="D4" s="36" t="s">
        <v>1</v>
      </c>
      <c r="E4" s="36" t="s">
        <v>2</v>
      </c>
      <c r="F4" s="41" t="s">
        <v>30</v>
      </c>
      <c r="G4" s="42"/>
      <c r="H4" s="49"/>
    </row>
    <row r="5" spans="1:8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40">
        <v>8</v>
      </c>
    </row>
    <row r="6" spans="1:9" s="38" customFormat="1" ht="108.75" customHeight="1">
      <c r="A6" s="32" t="s">
        <v>23</v>
      </c>
      <c r="B6" s="18" t="s">
        <v>12</v>
      </c>
      <c r="C6" s="26" t="s">
        <v>11</v>
      </c>
      <c r="D6" s="26" t="s">
        <v>9</v>
      </c>
      <c r="E6" s="26" t="s">
        <v>8</v>
      </c>
      <c r="F6" s="18">
        <v>2112</v>
      </c>
      <c r="G6" s="19">
        <f>++H6/F6</f>
        <v>6216.266851325758</v>
      </c>
      <c r="H6" s="19">
        <f>-694472-100000+14613227.59-50000-640000</f>
        <v>13128755.59</v>
      </c>
      <c r="I6" s="38">
        <v>1101</v>
      </c>
    </row>
    <row r="7" spans="1:9" s="38" customFormat="1" ht="81" customHeight="1">
      <c r="A7" s="32" t="s">
        <v>24</v>
      </c>
      <c r="B7" s="18" t="s">
        <v>16</v>
      </c>
      <c r="C7" s="26" t="s">
        <v>15</v>
      </c>
      <c r="D7" s="26" t="s">
        <v>10</v>
      </c>
      <c r="E7" s="26" t="s">
        <v>29</v>
      </c>
      <c r="F7" s="18">
        <v>890</v>
      </c>
      <c r="G7" s="19">
        <f aca="true" t="shared" si="0" ref="G7:G12">++H7/F7</f>
        <v>8413.394741573034</v>
      </c>
      <c r="H7" s="19">
        <f>-479481.54+7967402.86</f>
        <v>7487921.32</v>
      </c>
      <c r="I7" s="38">
        <v>1103</v>
      </c>
    </row>
    <row r="8" spans="1:9" s="38" customFormat="1" ht="57" customHeight="1">
      <c r="A8" s="32" t="s">
        <v>26</v>
      </c>
      <c r="B8" s="18" t="s">
        <v>13</v>
      </c>
      <c r="C8" s="26" t="s">
        <v>6</v>
      </c>
      <c r="D8" s="26" t="s">
        <v>17</v>
      </c>
      <c r="E8" s="26" t="s">
        <v>8</v>
      </c>
      <c r="F8" s="18">
        <v>23</v>
      </c>
      <c r="G8" s="19">
        <f t="shared" si="0"/>
        <v>1404213.8860869564</v>
      </c>
      <c r="H8" s="19">
        <v>32296919.38</v>
      </c>
      <c r="I8" s="38">
        <v>1105</v>
      </c>
    </row>
    <row r="9" spans="1:8" s="38" customFormat="1" ht="164.25" customHeight="1">
      <c r="A9" s="32" t="s">
        <v>25</v>
      </c>
      <c r="B9" s="18" t="s">
        <v>12</v>
      </c>
      <c r="C9" s="33" t="s">
        <v>21</v>
      </c>
      <c r="D9" s="26" t="s">
        <v>10</v>
      </c>
      <c r="E9" s="26" t="s">
        <v>8</v>
      </c>
      <c r="F9" s="18">
        <v>19</v>
      </c>
      <c r="G9" s="19">
        <f t="shared" si="0"/>
        <v>36551.15789473684</v>
      </c>
      <c r="H9" s="19">
        <v>694472</v>
      </c>
    </row>
    <row r="10" spans="1:8" s="38" customFormat="1" ht="48.75" customHeight="1" hidden="1">
      <c r="A10" s="32"/>
      <c r="B10" s="18"/>
      <c r="C10" s="26"/>
      <c r="D10" s="26"/>
      <c r="E10" s="26"/>
      <c r="F10" s="18"/>
      <c r="G10" s="19" t="e">
        <f t="shared" si="0"/>
        <v>#DIV/0!</v>
      </c>
      <c r="H10" s="19"/>
    </row>
    <row r="11" spans="1:10" s="38" customFormat="1" ht="106.5" customHeight="1">
      <c r="A11" s="32" t="s">
        <v>28</v>
      </c>
      <c r="B11" s="18" t="s">
        <v>12</v>
      </c>
      <c r="C11" s="26" t="s">
        <v>7</v>
      </c>
      <c r="D11" s="26" t="s">
        <v>10</v>
      </c>
      <c r="E11" s="26" t="s">
        <v>8</v>
      </c>
      <c r="F11" s="18">
        <v>35</v>
      </c>
      <c r="G11" s="19">
        <f t="shared" si="0"/>
        <v>15128.044000000002</v>
      </c>
      <c r="H11" s="19">
        <f>479481.54+50000</f>
        <v>529481.54</v>
      </c>
      <c r="I11" s="38" t="s">
        <v>35</v>
      </c>
      <c r="J11" s="39">
        <f>H11+H6</f>
        <v>13658237.129999999</v>
      </c>
    </row>
    <row r="12" spans="1:8" s="38" customFormat="1" ht="83.25" customHeight="1">
      <c r="A12" s="32" t="s">
        <v>27</v>
      </c>
      <c r="B12" s="18" t="s">
        <v>12</v>
      </c>
      <c r="C12" s="26" t="s">
        <v>14</v>
      </c>
      <c r="D12" s="26" t="s">
        <v>10</v>
      </c>
      <c r="E12" s="26" t="s">
        <v>8</v>
      </c>
      <c r="F12" s="18">
        <v>19</v>
      </c>
      <c r="G12" s="19">
        <f t="shared" si="0"/>
        <v>5263.1578947368425</v>
      </c>
      <c r="H12" s="19">
        <v>100000</v>
      </c>
    </row>
    <row r="13" spans="1:8" s="38" customFormat="1" ht="115.5" customHeight="1" hidden="1">
      <c r="A13" s="32"/>
      <c r="B13" s="18"/>
      <c r="C13" s="26"/>
      <c r="D13" s="26"/>
      <c r="E13" s="26"/>
      <c r="F13" s="18"/>
      <c r="G13" s="19"/>
      <c r="H13" s="19"/>
    </row>
    <row r="14" spans="1:8" s="38" customFormat="1" ht="145.5" customHeight="1" hidden="1">
      <c r="A14" s="32"/>
      <c r="B14" s="18"/>
      <c r="C14" s="33"/>
      <c r="D14" s="26"/>
      <c r="E14" s="26"/>
      <c r="F14" s="18"/>
      <c r="G14" s="19"/>
      <c r="H14" s="19"/>
    </row>
    <row r="15" spans="1:8" s="38" customFormat="1" ht="79.5" customHeight="1" hidden="1">
      <c r="A15" s="32"/>
      <c r="B15" s="18"/>
      <c r="C15" s="26"/>
      <c r="D15" s="26"/>
      <c r="E15" s="26"/>
      <c r="F15" s="18"/>
      <c r="G15" s="19"/>
      <c r="H15" s="19"/>
    </row>
    <row r="16" spans="1:8" s="38" customFormat="1" ht="15.75">
      <c r="A16" s="34"/>
      <c r="B16" s="35"/>
      <c r="C16" s="35" t="s">
        <v>18</v>
      </c>
      <c r="D16" s="35"/>
      <c r="E16" s="35"/>
      <c r="F16" s="35"/>
      <c r="G16" s="19"/>
      <c r="H16" s="19">
        <f>H15+H14+H13+H10+H7+H6+H12+H9+H8+H11</f>
        <v>54237549.83</v>
      </c>
    </row>
    <row r="17" spans="1:8" ht="15">
      <c r="A17" s="6"/>
      <c r="B17" s="6"/>
      <c r="C17" s="6"/>
      <c r="D17" s="6"/>
      <c r="E17" s="6"/>
      <c r="F17" s="6"/>
      <c r="G17" s="6"/>
      <c r="H17" s="24"/>
    </row>
    <row r="18" spans="1:8" ht="34.5" customHeight="1">
      <c r="A18" s="43" t="s">
        <v>39</v>
      </c>
      <c r="B18" s="44"/>
      <c r="C18" s="44"/>
      <c r="D18" s="44"/>
      <c r="E18" s="44"/>
      <c r="F18" s="44"/>
      <c r="G18" s="6"/>
      <c r="H18" s="24"/>
    </row>
    <row r="19" spans="1:8" ht="15.75">
      <c r="A19" s="5"/>
      <c r="B19" s="5"/>
      <c r="C19" s="5"/>
      <c r="D19" s="6"/>
      <c r="E19" s="6"/>
      <c r="F19" s="6"/>
      <c r="G19" s="6"/>
      <c r="H19" s="24"/>
    </row>
    <row r="20" spans="1:8" ht="28.5" customHeight="1">
      <c r="A20" s="45" t="s">
        <v>36</v>
      </c>
      <c r="B20" s="45"/>
      <c r="C20" s="45"/>
      <c r="D20" s="45"/>
      <c r="E20" s="45"/>
      <c r="F20" s="45"/>
      <c r="G20" s="6"/>
      <c r="H20" s="24"/>
    </row>
    <row r="21" spans="1:8" ht="23.25" customHeight="1">
      <c r="A21" s="44" t="s">
        <v>38</v>
      </c>
      <c r="B21" s="44"/>
      <c r="C21" s="44"/>
      <c r="D21" s="44"/>
      <c r="E21" s="44"/>
      <c r="F21" s="44"/>
      <c r="G21" s="6"/>
      <c r="H21" s="24"/>
    </row>
    <row r="22" spans="1:3" ht="15.75">
      <c r="A22" s="5"/>
      <c r="B22" s="5"/>
      <c r="C22" s="5"/>
    </row>
    <row r="23" spans="1:3" ht="15.75">
      <c r="A23" s="27" t="s">
        <v>46</v>
      </c>
      <c r="B23" s="5"/>
      <c r="C23" s="5"/>
    </row>
    <row r="32" ht="15">
      <c r="F32" s="37" t="s">
        <v>19</v>
      </c>
    </row>
  </sheetData>
  <sheetProtection/>
  <mergeCells count="11">
    <mergeCell ref="B3:B4"/>
    <mergeCell ref="C3:C4"/>
    <mergeCell ref="A18:F18"/>
    <mergeCell ref="A20:F20"/>
    <mergeCell ref="A21:F21"/>
    <mergeCell ref="A2:H2"/>
    <mergeCell ref="F1:H1"/>
    <mergeCell ref="D3:F3"/>
    <mergeCell ref="G3:G4"/>
    <mergeCell ref="H3:H4"/>
    <mergeCell ref="A3:A4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80" zoomScaleSheetLayoutView="80" zoomScalePageLayoutView="0" workbookViewId="0" topLeftCell="A10">
      <selection activeCell="M4" sqref="M4"/>
    </sheetView>
  </sheetViews>
  <sheetFormatPr defaultColWidth="9.140625" defaultRowHeight="15"/>
  <cols>
    <col min="1" max="1" width="16.00390625" style="0" customWidth="1"/>
    <col min="2" max="2" width="10.421875" style="0" customWidth="1"/>
    <col min="3" max="3" width="37.00390625" style="0" customWidth="1"/>
    <col min="4" max="4" width="15.28125" style="0" customWidth="1"/>
    <col min="5" max="6" width="12.7109375" style="0" customWidth="1"/>
    <col min="7" max="7" width="13.57421875" style="0" customWidth="1"/>
    <col min="8" max="9" width="15.00390625" style="0" customWidth="1"/>
    <col min="10" max="10" width="15.421875" style="0" customWidth="1"/>
    <col min="11" max="11" width="16.57421875" style="0" customWidth="1"/>
  </cols>
  <sheetData>
    <row r="1" spans="1:11" ht="58.5" customHeight="1">
      <c r="A1" s="1"/>
      <c r="B1" s="5"/>
      <c r="C1" s="5"/>
      <c r="D1" s="5"/>
      <c r="E1" s="16"/>
      <c r="F1" s="16"/>
      <c r="G1" s="16"/>
      <c r="H1" s="16"/>
      <c r="I1" s="51" t="s">
        <v>50</v>
      </c>
      <c r="J1" s="51"/>
      <c r="K1" s="51"/>
    </row>
    <row r="2" spans="1:11" ht="42" customHeight="1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 customHeight="1">
      <c r="A3" s="42" t="s">
        <v>3</v>
      </c>
      <c r="B3" s="42" t="s">
        <v>5</v>
      </c>
      <c r="C3" s="42" t="s">
        <v>4</v>
      </c>
      <c r="D3" s="42" t="s">
        <v>0</v>
      </c>
      <c r="E3" s="42"/>
      <c r="F3" s="42"/>
      <c r="G3" s="42"/>
      <c r="H3" s="42" t="s">
        <v>33</v>
      </c>
      <c r="I3" s="42" t="s">
        <v>43</v>
      </c>
      <c r="J3" s="52" t="s">
        <v>34</v>
      </c>
      <c r="K3" s="52" t="s">
        <v>44</v>
      </c>
    </row>
    <row r="4" spans="1:11" ht="73.5" customHeight="1">
      <c r="A4" s="42"/>
      <c r="B4" s="42"/>
      <c r="C4" s="42"/>
      <c r="D4" s="7" t="s">
        <v>1</v>
      </c>
      <c r="E4" s="7" t="s">
        <v>2</v>
      </c>
      <c r="F4" s="41" t="s">
        <v>32</v>
      </c>
      <c r="G4" s="41" t="s">
        <v>42</v>
      </c>
      <c r="H4" s="42"/>
      <c r="I4" s="42"/>
      <c r="J4" s="53"/>
      <c r="K4" s="53"/>
    </row>
    <row r="5" spans="1:11" ht="15.75">
      <c r="A5" s="2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9">
        <v>11</v>
      </c>
    </row>
    <row r="6" spans="1:11" ht="67.5" customHeight="1">
      <c r="A6" s="15" t="s">
        <v>23</v>
      </c>
      <c r="B6" s="10" t="s">
        <v>12</v>
      </c>
      <c r="C6" s="7" t="s">
        <v>11</v>
      </c>
      <c r="D6" s="7" t="s">
        <v>9</v>
      </c>
      <c r="E6" s="7" t="s">
        <v>8</v>
      </c>
      <c r="F6" s="10">
        <v>2112</v>
      </c>
      <c r="G6" s="18">
        <v>2112</v>
      </c>
      <c r="H6" s="29">
        <f aca="true" t="shared" si="0" ref="H6:H11">+J6/F6</f>
        <v>6216.266851325758</v>
      </c>
      <c r="I6" s="29">
        <f aca="true" t="shared" si="1" ref="I6:I11">+H6</f>
        <v>6216.266851325758</v>
      </c>
      <c r="J6" s="19">
        <f>-640000+13768755.59</f>
        <v>13128755.59</v>
      </c>
      <c r="K6" s="11">
        <f>+J6</f>
        <v>13128755.59</v>
      </c>
    </row>
    <row r="7" spans="1:11" ht="47.25">
      <c r="A7" s="15" t="s">
        <v>24</v>
      </c>
      <c r="B7" s="10" t="s">
        <v>16</v>
      </c>
      <c r="C7" s="7" t="s">
        <v>15</v>
      </c>
      <c r="D7" s="7" t="s">
        <v>10</v>
      </c>
      <c r="E7" s="7" t="s">
        <v>8</v>
      </c>
      <c r="F7" s="10">
        <v>890</v>
      </c>
      <c r="G7" s="18">
        <v>890</v>
      </c>
      <c r="H7" s="29">
        <f t="shared" si="0"/>
        <v>8413.394741573034</v>
      </c>
      <c r="I7" s="29">
        <f t="shared" si="1"/>
        <v>8413.394741573034</v>
      </c>
      <c r="J7" s="19">
        <v>7487921.32</v>
      </c>
      <c r="K7" s="11">
        <f>+J7</f>
        <v>7487921.32</v>
      </c>
    </row>
    <row r="8" spans="1:11" ht="37.5" customHeight="1">
      <c r="A8" s="15" t="s">
        <v>26</v>
      </c>
      <c r="B8" s="10" t="s">
        <v>13</v>
      </c>
      <c r="C8" s="31" t="s">
        <v>6</v>
      </c>
      <c r="D8" s="31" t="s">
        <v>17</v>
      </c>
      <c r="E8" s="31" t="s">
        <v>8</v>
      </c>
      <c r="F8" s="12">
        <v>23</v>
      </c>
      <c r="G8" s="20">
        <v>23</v>
      </c>
      <c r="H8" s="29">
        <f t="shared" si="0"/>
        <v>1391822.5817391304</v>
      </c>
      <c r="I8" s="29">
        <f t="shared" si="1"/>
        <v>1391822.5817391304</v>
      </c>
      <c r="J8" s="19">
        <v>32011919.38</v>
      </c>
      <c r="K8" s="11">
        <f>+J8</f>
        <v>32011919.38</v>
      </c>
    </row>
    <row r="9" spans="1:11" ht="100.5" customHeight="1">
      <c r="A9" s="15" t="s">
        <v>25</v>
      </c>
      <c r="B9" s="10" t="s">
        <v>12</v>
      </c>
      <c r="C9" s="3" t="s">
        <v>20</v>
      </c>
      <c r="D9" s="30" t="s">
        <v>10</v>
      </c>
      <c r="E9" s="30" t="s">
        <v>8</v>
      </c>
      <c r="F9" s="10">
        <v>19</v>
      </c>
      <c r="G9" s="18">
        <v>19</v>
      </c>
      <c r="H9" s="29">
        <f t="shared" si="0"/>
        <v>36551.15789473684</v>
      </c>
      <c r="I9" s="29">
        <f t="shared" si="1"/>
        <v>36551.15789473684</v>
      </c>
      <c r="J9" s="19">
        <v>694472</v>
      </c>
      <c r="K9" s="11">
        <f>+J9</f>
        <v>694472</v>
      </c>
    </row>
    <row r="10" spans="1:11" ht="51.75" customHeight="1">
      <c r="A10" s="15" t="s">
        <v>28</v>
      </c>
      <c r="B10" s="10" t="s">
        <v>12</v>
      </c>
      <c r="C10" s="31" t="s">
        <v>7</v>
      </c>
      <c r="D10" s="31" t="s">
        <v>10</v>
      </c>
      <c r="E10" s="31" t="s">
        <v>8</v>
      </c>
      <c r="F10" s="10">
        <v>35</v>
      </c>
      <c r="G10" s="18">
        <v>35</v>
      </c>
      <c r="H10" s="29">
        <f t="shared" si="0"/>
        <v>15128.044000000002</v>
      </c>
      <c r="I10" s="29">
        <f t="shared" si="1"/>
        <v>15128.044000000002</v>
      </c>
      <c r="J10" s="19">
        <v>529481.54</v>
      </c>
      <c r="K10" s="11">
        <f>+J10</f>
        <v>529481.54</v>
      </c>
    </row>
    <row r="11" spans="1:11" ht="60" customHeight="1">
      <c r="A11" s="15" t="s">
        <v>27</v>
      </c>
      <c r="B11" s="10" t="s">
        <v>12</v>
      </c>
      <c r="C11" s="30" t="s">
        <v>14</v>
      </c>
      <c r="D11" s="30" t="s">
        <v>10</v>
      </c>
      <c r="E11" s="30" t="s">
        <v>8</v>
      </c>
      <c r="F11" s="10">
        <v>19</v>
      </c>
      <c r="G11" s="18">
        <v>19</v>
      </c>
      <c r="H11" s="29">
        <f t="shared" si="0"/>
        <v>5263.1578947368425</v>
      </c>
      <c r="I11" s="29">
        <f t="shared" si="1"/>
        <v>5263.1578947368425</v>
      </c>
      <c r="J11" s="19">
        <v>100000</v>
      </c>
      <c r="K11" s="11">
        <v>100000</v>
      </c>
    </row>
    <row r="12" spans="1:11" ht="86.25" customHeight="1" hidden="1">
      <c r="A12" s="15"/>
      <c r="B12" s="10"/>
      <c r="C12" s="7"/>
      <c r="D12" s="7"/>
      <c r="E12" s="7"/>
      <c r="F12" s="10"/>
      <c r="G12" s="18"/>
      <c r="H12" s="19"/>
      <c r="I12" s="19"/>
      <c r="J12" s="19"/>
      <c r="K12" s="11"/>
    </row>
    <row r="13" spans="1:11" ht="100.5" customHeight="1" hidden="1">
      <c r="A13" s="15"/>
      <c r="B13" s="10"/>
      <c r="C13" s="3"/>
      <c r="D13" s="7"/>
      <c r="E13" s="7"/>
      <c r="F13" s="10"/>
      <c r="G13" s="18"/>
      <c r="H13" s="19"/>
      <c r="I13" s="19"/>
      <c r="J13" s="19"/>
      <c r="K13" s="11"/>
    </row>
    <row r="14" spans="1:11" ht="56.25" customHeight="1" hidden="1">
      <c r="A14" s="15"/>
      <c r="B14" s="10"/>
      <c r="C14" s="7"/>
      <c r="D14" s="7"/>
      <c r="E14" s="7"/>
      <c r="F14" s="10"/>
      <c r="G14" s="18"/>
      <c r="H14" s="19"/>
      <c r="I14" s="19"/>
      <c r="J14" s="19"/>
      <c r="K14" s="11"/>
    </row>
    <row r="15" spans="1:11" ht="15">
      <c r="A15" s="4"/>
      <c r="B15" s="13"/>
      <c r="C15" s="13" t="s">
        <v>18</v>
      </c>
      <c r="D15" s="13"/>
      <c r="E15" s="13"/>
      <c r="F15" s="13"/>
      <c r="G15" s="21"/>
      <c r="H15" s="22"/>
      <c r="I15" s="22"/>
      <c r="J15" s="23">
        <f>J14+J13+J12+J7+J6+J9+J11+J8+J10</f>
        <v>53952549.83</v>
      </c>
      <c r="K15" s="23">
        <f>K14+K13+K12+K7+K6+K9+K11+K8+K10</f>
        <v>53952549.83</v>
      </c>
    </row>
    <row r="16" spans="2:11" ht="15.75">
      <c r="B16" s="6"/>
      <c r="C16" s="6"/>
      <c r="D16" s="6"/>
      <c r="E16" s="6"/>
      <c r="F16" s="6"/>
      <c r="G16" s="24"/>
      <c r="H16" s="24"/>
      <c r="I16" s="24"/>
      <c r="J16" s="25"/>
      <c r="K16" s="14"/>
    </row>
    <row r="17" spans="1:8" ht="34.5" customHeight="1">
      <c r="A17" s="28" t="s">
        <v>31</v>
      </c>
      <c r="B17" s="5"/>
      <c r="C17" s="5"/>
      <c r="D17" s="50"/>
      <c r="E17" s="50"/>
      <c r="F17" s="6"/>
      <c r="G17" s="6"/>
      <c r="H17" s="6"/>
    </row>
    <row r="18" spans="1:8" ht="15.75">
      <c r="A18" s="5"/>
      <c r="B18" s="5"/>
      <c r="C18" s="5"/>
      <c r="D18" s="6"/>
      <c r="E18" s="6"/>
      <c r="F18" s="6"/>
      <c r="G18" s="6"/>
      <c r="H18" s="6"/>
    </row>
    <row r="19" spans="1:8" ht="15.75">
      <c r="A19" s="5" t="s">
        <v>22</v>
      </c>
      <c r="B19" s="5"/>
      <c r="C19" s="5"/>
      <c r="D19" s="6"/>
      <c r="E19" s="6"/>
      <c r="F19" s="6"/>
      <c r="G19" s="6"/>
      <c r="H19" s="6"/>
    </row>
    <row r="20" spans="1:8" ht="15.75">
      <c r="A20" s="5" t="s">
        <v>37</v>
      </c>
      <c r="B20" s="5"/>
      <c r="C20" s="5"/>
      <c r="D20" s="6"/>
      <c r="E20" s="6"/>
      <c r="F20" s="6"/>
      <c r="G20" s="6"/>
      <c r="H20" s="6"/>
    </row>
    <row r="21" spans="1:3" ht="15.75">
      <c r="A21" s="5"/>
      <c r="B21" s="5"/>
      <c r="C21" s="5"/>
    </row>
    <row r="22" spans="1:3" ht="15.75">
      <c r="A22" s="27" t="s">
        <v>45</v>
      </c>
      <c r="B22" s="5"/>
      <c r="C22" s="5"/>
    </row>
  </sheetData>
  <sheetProtection/>
  <mergeCells count="11">
    <mergeCell ref="C3:C4"/>
    <mergeCell ref="H3:H4"/>
    <mergeCell ref="D17:E17"/>
    <mergeCell ref="A2:K2"/>
    <mergeCell ref="I1:K1"/>
    <mergeCell ref="K3:K4"/>
    <mergeCell ref="I3:I4"/>
    <mergeCell ref="J3:J4"/>
    <mergeCell ref="A3:A4"/>
    <mergeCell ref="D3:G3"/>
    <mergeCell ref="B3:B4"/>
  </mergeCells>
  <printOptions/>
  <pageMargins left="0.7086614173228347" right="0.11811023622047245" top="0.7480314960629921" bottom="0.1574803149606299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b2203</cp:lastModifiedBy>
  <cp:lastPrinted>2023-01-11T02:56:13Z</cp:lastPrinted>
  <dcterms:created xsi:type="dcterms:W3CDTF">2015-12-29T06:34:32Z</dcterms:created>
  <dcterms:modified xsi:type="dcterms:W3CDTF">2023-02-07T01:58:57Z</dcterms:modified>
  <cp:category/>
  <cp:version/>
  <cp:contentType/>
  <cp:contentStatus/>
</cp:coreProperties>
</file>