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1'!$A$1:$F$115</definedName>
  </definedNames>
  <calcPr fullCalcOnLoad="1"/>
</workbook>
</file>

<file path=xl/sharedStrings.xml><?xml version="1.0" encoding="utf-8"?>
<sst xmlns="http://schemas.openxmlformats.org/spreadsheetml/2006/main" count="201" uniqueCount="197">
  <si>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</si>
  <si>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</si>
  <si>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</si>
  <si>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</si>
  <si>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</si>
  <si>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</si>
  <si>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</si>
  <si>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</si>
  <si>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</si>
  <si>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</si>
  <si>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</si>
  <si>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</si>
  <si>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</si>
  <si>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</si>
  <si>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</si>
  <si>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</si>
  <si>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</si>
  <si>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</si>
  <si>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</si>
  <si>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</si>
  <si>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</si>
  <si>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</si>
  <si>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</si>
  <si>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</si>
  <si>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</si>
  <si>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</si>
  <si>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</si>
  <si>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</si>
  <si>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</si>
  <si>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</si>
  <si>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</si>
  <si>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</si>
  <si>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</si>
  <si>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</si>
  <si>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</si>
  <si>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</si>
  <si>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</si>
  <si>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</si>
  <si>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</si>
  <si>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</si>
  <si>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</si>
  <si>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</si>
  <si>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</si>
  <si>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</si>
  <si>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</si>
  <si>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</si>
  <si>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</si>
  <si>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</si>
  <si>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</si>
  <si>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</si>
  <si>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</si>
  <si>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</si>
  <si>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</si>
  <si>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</si>
  <si>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</si>
  <si>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</si>
  <si>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</si>
  <si>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</si>
  <si>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</si>
  <si>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</si>
  <si>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</si>
  <si>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</si>
  <si>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</si>
  <si>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</si>
  <si>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</si>
  <si>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</si>
  <si>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</si>
  <si>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</si>
  <si>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</si>
  <si>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</si>
  <si>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</si>
  <si>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</si>
  <si>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</si>
  <si>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</si>
  <si>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</si>
  <si>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</si>
  <si>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</si>
  <si>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</si>
  <si>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</si>
  <si>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</si>
  <si>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</si>
  <si>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</si>
  <si>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</si>
  <si>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</si>
  <si>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</si>
  <si>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</si>
  <si>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</si>
  <si>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</si>
  <si>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</si>
  <si>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</si>
  <si>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</si>
  <si>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</si>
  <si>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</si>
  <si>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</si>
  <si>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</si>
  <si>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</si>
  <si>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</si>
  <si>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</si>
  <si>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</si>
  <si>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</si>
  <si>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</si>
  <si>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</si>
  <si>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</si>
  <si>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</si>
  <si>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</si>
  <si>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</si>
  <si>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</si>
  <si>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</si>
  <si>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</si>
  <si>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</si>
  <si>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</si>
  <si>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</si>
  <si>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</si>
  <si>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</si>
  <si>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</si>
  <si>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</si>
  <si>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</si>
  <si>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</si>
  <si>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</si>
  <si>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</si>
  <si>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</si>
  <si>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</si>
  <si>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</si>
  <si>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</si>
  <si>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</si>
  <si>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</si>
  <si>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</si>
  <si>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</si>
  <si>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</si>
  <si>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</si>
  <si>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</si>
  <si>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</si>
  <si>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</si>
  <si>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</si>
  <si>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</si>
  <si>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</si>
  <si>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</si>
  <si>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</si>
  <si>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</si>
  <si>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</si>
  <si>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</si>
  <si>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</si>
  <si>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</si>
  <si>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</si>
  <si>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</si>
  <si>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</si>
  <si>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</si>
  <si>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</si>
  <si>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</si>
  <si>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</si>
  <si>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</si>
  <si>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</si>
  <si>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</si>
  <si>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</si>
  <si>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</si>
  <si>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</si>
  <si>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</si>
  <si>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</si>
  <si>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</si>
  <si>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</si>
  <si>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</si>
  <si>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</si>
  <si>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</si>
  <si>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</si>
  <si>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</si>
  <si>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</si>
  <si>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</si>
  <si>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</si>
  <si>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</si>
  <si>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</si>
  <si>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</si>
  <si>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</si>
  <si>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</si>
  <si>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</si>
  <si>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</si>
  <si>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</si>
  <si>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</si>
  <si>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</si>
  <si>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</si>
  <si>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</si>
  <si>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</si>
  <si>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</si>
  <si>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</si>
  <si>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</si>
  <si>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</si>
  <si>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</si>
  <si>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</si>
  <si>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</si>
  <si>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</si>
  <si>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</si>
  <si>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</si>
  <si>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</si>
  <si>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</si>
  <si>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1103</t>
  </si>
  <si>
    <t>Спорт высших достижений</t>
  </si>
  <si>
    <t>план  
2018 год</t>
  </si>
  <si>
    <t xml:space="preserve">СВЕДЕНИЯ О ХОДЕ ИСПОЛНЕНИЯ БЮДЖЕТА 
МУНИЦИПАЛЬНОГО ОБРАЗОВАНИЯ г. ШАРЫПОВО 
на 01.05.2018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</si>
</sst>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2"/>
  <sheetViews>
    <sheetView tabSelected="1" zoomScaleSheetLayoutView="100" zoomScalePageLayoutView="0" workbookViewId="0" topLeftCell="B1">
      <selection activeCell="E97" sqref="E9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8" t="s">
        <v>196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46</v>
      </c>
    </row>
    <row r="13" spans="1:6" ht="12.75" customHeight="1">
      <c r="A13" s="8"/>
      <c r="B13" s="83" t="s">
        <v>5</v>
      </c>
      <c r="C13" s="84"/>
      <c r="D13" s="79" t="s">
        <v>195</v>
      </c>
      <c r="E13" s="79" t="s">
        <v>55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196868.80000000002</v>
      </c>
      <c r="E15" s="13">
        <f>E16++E19+E20+E22+E25+E32+E33+E40+E42+E44+E47+E48</f>
        <v>57396.9</v>
      </c>
      <c r="F15" s="14">
        <f aca="true" t="shared" si="0" ref="F15:F46">E15/D15</f>
        <v>0.29154899100314524</v>
      </c>
    </row>
    <row r="16" spans="1:6" ht="12.75">
      <c r="A16" s="10"/>
      <c r="B16" s="15" t="s">
        <v>180</v>
      </c>
      <c r="C16" s="16" t="s">
        <v>177</v>
      </c>
      <c r="D16" s="17">
        <v>107330.4</v>
      </c>
      <c r="E16" s="17">
        <v>30444.7</v>
      </c>
      <c r="F16" s="18">
        <f t="shared" si="0"/>
        <v>0.28365402532740025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1548.2</v>
      </c>
      <c r="E19" s="17">
        <v>496.4</v>
      </c>
      <c r="F19" s="18">
        <f t="shared" si="0"/>
        <v>0.3206304095078155</v>
      </c>
    </row>
    <row r="20" spans="1:6" ht="12.75">
      <c r="A20" s="10"/>
      <c r="B20" s="20" t="s">
        <v>178</v>
      </c>
      <c r="C20" s="16" t="s">
        <v>10</v>
      </c>
      <c r="D20" s="17">
        <v>28084.6</v>
      </c>
      <c r="E20" s="17">
        <v>12203.9</v>
      </c>
      <c r="F20" s="18">
        <f t="shared" si="0"/>
        <v>0.4345406379296839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3189.5</v>
      </c>
      <c r="F22" s="18">
        <f t="shared" si="0"/>
        <v>0.1205996899459296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3872.3</v>
      </c>
      <c r="F25" s="18">
        <f t="shared" si="0"/>
        <v>0.40127461139896375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17020</v>
      </c>
      <c r="E33" s="17">
        <v>5887.2</v>
      </c>
      <c r="F33" s="18">
        <f t="shared" si="0"/>
        <v>0.34589894242068153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318.6</v>
      </c>
      <c r="E40" s="17">
        <v>45.9</v>
      </c>
      <c r="F40" s="18">
        <f t="shared" si="0"/>
        <v>0.14406779661016947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0</v>
      </c>
      <c r="E42" s="33">
        <v>0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177.5</v>
      </c>
      <c r="F44" s="18">
        <f t="shared" si="0"/>
        <v>0.08875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1017.5</v>
      </c>
      <c r="F47" s="18">
        <f aca="true" t="shared" si="1" ref="F47:F62">E47/D47</f>
        <v>0.23125</v>
      </c>
    </row>
    <row r="48" spans="1:6" ht="13.5" customHeight="1">
      <c r="A48" s="10"/>
      <c r="B48" s="19" t="s">
        <v>54</v>
      </c>
      <c r="C48" s="16" t="s">
        <v>99</v>
      </c>
      <c r="D48" s="17">
        <v>70</v>
      </c>
      <c r="E48" s="17">
        <v>62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899908.5</v>
      </c>
      <c r="E49" s="36">
        <v>243932</v>
      </c>
      <c r="F49" s="14">
        <f t="shared" si="1"/>
        <v>0.2710631136387755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413.4</v>
      </c>
      <c r="E60" s="36">
        <v>0</v>
      </c>
      <c r="F60" s="14">
        <v>0</v>
      </c>
    </row>
    <row r="61" spans="1:6" ht="12.75">
      <c r="A61" s="10"/>
      <c r="B61" s="34" t="s">
        <v>176</v>
      </c>
      <c r="C61" s="35" t="s">
        <v>100</v>
      </c>
      <c r="D61" s="36">
        <v>0</v>
      </c>
      <c r="E61" s="36">
        <v>-73.9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1097190.7</v>
      </c>
      <c r="E62" s="36">
        <f>E15+E49+E60+E61</f>
        <v>301255</v>
      </c>
      <c r="F62" s="14">
        <f t="shared" si="1"/>
        <v>0.27456940712311906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58230</v>
      </c>
      <c r="E64" s="45">
        <f>+E65+E66+E67+E68+E69+E70+E71+E72</f>
        <v>16088.7</v>
      </c>
      <c r="F64" s="46">
        <f aca="true" t="shared" si="2" ref="F64:F69">E64/D64</f>
        <v>0.2762957238536837</v>
      </c>
    </row>
    <row r="65" spans="1:6" ht="25.5">
      <c r="A65" s="10"/>
      <c r="B65" s="47" t="s">
        <v>129</v>
      </c>
      <c r="C65" s="48" t="s">
        <v>174</v>
      </c>
      <c r="D65" s="49">
        <v>1172.2</v>
      </c>
      <c r="E65" s="49">
        <v>378.3</v>
      </c>
      <c r="F65" s="50">
        <f t="shared" si="2"/>
        <v>0.32272649718478075</v>
      </c>
    </row>
    <row r="66" spans="1:6" ht="26.25" customHeight="1">
      <c r="A66" s="10"/>
      <c r="B66" s="47" t="s">
        <v>124</v>
      </c>
      <c r="C66" s="51" t="s">
        <v>171</v>
      </c>
      <c r="D66" s="49">
        <v>4862.6</v>
      </c>
      <c r="E66" s="49">
        <v>934.6</v>
      </c>
      <c r="F66" s="50">
        <f t="shared" si="2"/>
        <v>0.19220170279274462</v>
      </c>
    </row>
    <row r="67" spans="1:6" ht="38.25">
      <c r="A67" s="10"/>
      <c r="B67" s="52" t="s">
        <v>48</v>
      </c>
      <c r="C67" s="51" t="s">
        <v>130</v>
      </c>
      <c r="D67" s="53">
        <v>23636.6</v>
      </c>
      <c r="E67" s="53">
        <v>6843.2</v>
      </c>
      <c r="F67" s="54">
        <f t="shared" si="2"/>
        <v>0.2895171048289517</v>
      </c>
    </row>
    <row r="68" spans="1:6" ht="12.75">
      <c r="A68" s="10"/>
      <c r="B68" s="47" t="s">
        <v>184</v>
      </c>
      <c r="C68" s="51" t="s">
        <v>185</v>
      </c>
      <c r="D68" s="53">
        <v>130.8</v>
      </c>
      <c r="E68" s="53">
        <v>0</v>
      </c>
      <c r="F68" s="50">
        <v>0</v>
      </c>
    </row>
    <row r="69" spans="1:6" s="56" customFormat="1" ht="25.5">
      <c r="A69" s="55"/>
      <c r="B69" s="47" t="s">
        <v>125</v>
      </c>
      <c r="C69" s="48" t="s">
        <v>173</v>
      </c>
      <c r="D69" s="49">
        <v>9731</v>
      </c>
      <c r="E69" s="49">
        <v>2819.3</v>
      </c>
      <c r="F69" s="50">
        <f t="shared" si="2"/>
        <v>0.2897235638680506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1160</v>
      </c>
      <c r="E71" s="49">
        <v>0</v>
      </c>
      <c r="F71" s="50">
        <v>0</v>
      </c>
    </row>
    <row r="72" spans="1:6" ht="12.75">
      <c r="A72" s="10"/>
      <c r="B72" s="52" t="s">
        <v>147</v>
      </c>
      <c r="C72" s="51" t="s">
        <v>107</v>
      </c>
      <c r="D72" s="53">
        <v>17536.8</v>
      </c>
      <c r="E72" s="53">
        <v>5113.3</v>
      </c>
      <c r="F72" s="54">
        <f aca="true" t="shared" si="3" ref="F72:F106">E72/D72</f>
        <v>0.2915754299530131</v>
      </c>
    </row>
    <row r="73" spans="1:6" ht="12.75">
      <c r="A73" s="10"/>
      <c r="B73" s="58" t="s">
        <v>78</v>
      </c>
      <c r="C73" s="44" t="s">
        <v>79</v>
      </c>
      <c r="D73" s="59">
        <f>+D74</f>
        <v>690.4</v>
      </c>
      <c r="E73" s="59">
        <f>+E74</f>
        <v>177</v>
      </c>
      <c r="F73" s="46">
        <f t="shared" si="3"/>
        <v>0.2563731170336037</v>
      </c>
    </row>
    <row r="74" spans="1:6" ht="12.75">
      <c r="A74" s="10"/>
      <c r="B74" s="52" t="s">
        <v>90</v>
      </c>
      <c r="C74" s="51" t="s">
        <v>108</v>
      </c>
      <c r="D74" s="53">
        <v>690.4</v>
      </c>
      <c r="E74" s="53">
        <v>177</v>
      </c>
      <c r="F74" s="54">
        <f t="shared" si="3"/>
        <v>0.2563731170336037</v>
      </c>
    </row>
    <row r="75" spans="1:6" ht="12.75">
      <c r="A75" s="10"/>
      <c r="B75" s="60" t="s">
        <v>36</v>
      </c>
      <c r="C75" s="44" t="s">
        <v>170</v>
      </c>
      <c r="D75" s="61">
        <f>+D76+D77</f>
        <v>3179.1</v>
      </c>
      <c r="E75" s="61">
        <f>+E76+E77</f>
        <v>768</v>
      </c>
      <c r="F75" s="62">
        <f t="shared" si="3"/>
        <v>0.24157780503916204</v>
      </c>
    </row>
    <row r="76" spans="1:6" ht="25.5">
      <c r="A76" s="10"/>
      <c r="B76" s="52" t="s">
        <v>149</v>
      </c>
      <c r="C76" s="51" t="s">
        <v>148</v>
      </c>
      <c r="D76" s="53">
        <v>1712.3</v>
      </c>
      <c r="E76" s="53">
        <v>390.6</v>
      </c>
      <c r="F76" s="54">
        <f t="shared" si="3"/>
        <v>0.228114232319103</v>
      </c>
    </row>
    <row r="77" spans="1:6" ht="12.75">
      <c r="A77" s="10"/>
      <c r="B77" s="52" t="s">
        <v>131</v>
      </c>
      <c r="C77" s="51" t="s">
        <v>109</v>
      </c>
      <c r="D77" s="53">
        <v>1466.8</v>
      </c>
      <c r="E77" s="53">
        <v>377.4</v>
      </c>
      <c r="F77" s="54">
        <f t="shared" si="3"/>
        <v>0.2572947913826016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56905.1</v>
      </c>
      <c r="E78" s="59">
        <f>+E79+E80+E82+E81</f>
        <v>7674.4</v>
      </c>
      <c r="F78" s="46">
        <f t="shared" si="3"/>
        <v>0.13486313177553505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226.2</v>
      </c>
      <c r="E79" s="53">
        <v>0</v>
      </c>
      <c r="F79" s="54">
        <f t="shared" si="3"/>
        <v>0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16995</v>
      </c>
      <c r="E80" s="53">
        <v>4180.4</v>
      </c>
      <c r="F80" s="54">
        <f t="shared" si="3"/>
        <v>0.24597822889085022</v>
      </c>
    </row>
    <row r="81" spans="1:6" ht="12.75">
      <c r="A81" s="10"/>
      <c r="B81" s="64" t="s">
        <v>165</v>
      </c>
      <c r="C81" s="51" t="s">
        <v>166</v>
      </c>
      <c r="D81" s="53">
        <v>35964.7</v>
      </c>
      <c r="E81" s="53">
        <v>2589</v>
      </c>
      <c r="F81" s="54">
        <f t="shared" si="3"/>
        <v>0.07198725416867095</v>
      </c>
    </row>
    <row r="82" spans="1:6" ht="18" customHeight="1">
      <c r="A82" s="10"/>
      <c r="B82" s="52" t="s">
        <v>91</v>
      </c>
      <c r="C82" s="51" t="s">
        <v>49</v>
      </c>
      <c r="D82" s="53">
        <v>3719.2</v>
      </c>
      <c r="E82" s="53">
        <v>905</v>
      </c>
      <c r="F82" s="54">
        <f t="shared" si="3"/>
        <v>0.24333189933318994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64211.9</v>
      </c>
      <c r="E83" s="59">
        <f>+E84+E85+E86+E87</f>
        <v>9326.900000000001</v>
      </c>
      <c r="F83" s="46">
        <f t="shared" si="3"/>
        <v>0.14525189256197063</v>
      </c>
    </row>
    <row r="84" spans="1:6" ht="12.75">
      <c r="A84" s="10"/>
      <c r="B84" s="52" t="s">
        <v>40</v>
      </c>
      <c r="C84" s="51" t="s">
        <v>112</v>
      </c>
      <c r="D84" s="53">
        <v>5883.3</v>
      </c>
      <c r="E84" s="53">
        <v>1279.6</v>
      </c>
      <c r="F84" s="54">
        <f t="shared" si="3"/>
        <v>0.21749698298573927</v>
      </c>
    </row>
    <row r="85" spans="1:6" ht="12.75">
      <c r="A85" s="10"/>
      <c r="B85" s="52" t="s">
        <v>41</v>
      </c>
      <c r="C85" s="51" t="s">
        <v>113</v>
      </c>
      <c r="D85" s="53">
        <v>3452.8</v>
      </c>
      <c r="E85" s="53">
        <v>246.5</v>
      </c>
      <c r="F85" s="54">
        <f t="shared" si="3"/>
        <v>0.07139133456904541</v>
      </c>
    </row>
    <row r="86" spans="1:6" ht="12.75">
      <c r="A86" s="10"/>
      <c r="B86" s="52" t="s">
        <v>150</v>
      </c>
      <c r="C86" s="51" t="s">
        <v>151</v>
      </c>
      <c r="D86" s="66">
        <v>34359.9</v>
      </c>
      <c r="E86" s="53">
        <v>4567.5</v>
      </c>
      <c r="F86" s="54">
        <f t="shared" si="3"/>
        <v>0.1329311202884758</v>
      </c>
    </row>
    <row r="87" spans="1:6" ht="14.25" customHeight="1">
      <c r="A87" s="10"/>
      <c r="B87" s="52" t="s">
        <v>92</v>
      </c>
      <c r="C87" s="51" t="s">
        <v>133</v>
      </c>
      <c r="D87" s="53">
        <v>20515.9</v>
      </c>
      <c r="E87" s="53">
        <v>3233.3</v>
      </c>
      <c r="F87" s="54">
        <f t="shared" si="3"/>
        <v>0.15759971534273418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704603.8</v>
      </c>
      <c r="E88" s="59">
        <f>+E89+E90+E91+E92+E93</f>
        <v>189238.79999999996</v>
      </c>
      <c r="F88" s="54">
        <f t="shared" si="3"/>
        <v>0.26857476499559035</v>
      </c>
    </row>
    <row r="89" spans="1:6" ht="12.75">
      <c r="A89" s="10"/>
      <c r="B89" s="52" t="s">
        <v>134</v>
      </c>
      <c r="C89" s="51" t="s">
        <v>114</v>
      </c>
      <c r="D89" s="53">
        <v>278845.5</v>
      </c>
      <c r="E89" s="53">
        <v>78254.3</v>
      </c>
      <c r="F89" s="54">
        <f t="shared" si="3"/>
        <v>0.28063676838966384</v>
      </c>
    </row>
    <row r="90" spans="1:6" ht="12.75">
      <c r="A90" s="10"/>
      <c r="B90" s="52" t="s">
        <v>135</v>
      </c>
      <c r="C90" s="51" t="s">
        <v>115</v>
      </c>
      <c r="D90" s="53">
        <v>291845.3</v>
      </c>
      <c r="E90" s="53">
        <v>82990.5</v>
      </c>
      <c r="F90" s="54">
        <f t="shared" si="3"/>
        <v>0.28436469595364394</v>
      </c>
    </row>
    <row r="91" spans="1:6" ht="12.75">
      <c r="A91" s="10"/>
      <c r="B91" s="52" t="s">
        <v>188</v>
      </c>
      <c r="C91" s="51" t="s">
        <v>189</v>
      </c>
      <c r="D91" s="53">
        <v>47050.9</v>
      </c>
      <c r="E91" s="53">
        <v>13074.8</v>
      </c>
      <c r="F91" s="54">
        <f t="shared" si="3"/>
        <v>0.2778862891039279</v>
      </c>
    </row>
    <row r="92" spans="1:6" ht="12.75">
      <c r="A92" s="10"/>
      <c r="B92" s="52" t="s">
        <v>136</v>
      </c>
      <c r="C92" s="51" t="s">
        <v>137</v>
      </c>
      <c r="D92" s="53">
        <v>47201.4</v>
      </c>
      <c r="E92" s="53">
        <v>3817.4</v>
      </c>
      <c r="F92" s="54">
        <f t="shared" si="3"/>
        <v>0.08087471981763253</v>
      </c>
    </row>
    <row r="93" spans="1:6" ht="12.75">
      <c r="A93" s="10"/>
      <c r="B93" s="52" t="s">
        <v>50</v>
      </c>
      <c r="C93" s="51" t="s">
        <v>116</v>
      </c>
      <c r="D93" s="53">
        <v>39660.7</v>
      </c>
      <c r="E93" s="53">
        <v>11101.8</v>
      </c>
      <c r="F93" s="54">
        <f t="shared" si="3"/>
        <v>0.27991941645003743</v>
      </c>
    </row>
    <row r="94" spans="1:6" ht="12.75">
      <c r="A94" s="10"/>
      <c r="B94" s="60" t="s">
        <v>43</v>
      </c>
      <c r="C94" s="44" t="s">
        <v>169</v>
      </c>
      <c r="D94" s="61">
        <f>+D95+D96</f>
        <v>80226</v>
      </c>
      <c r="E94" s="61">
        <f>+E95+E96</f>
        <v>24341.2</v>
      </c>
      <c r="F94" s="62">
        <f t="shared" si="3"/>
        <v>0.3034078727594546</v>
      </c>
    </row>
    <row r="95" spans="1:6" ht="12.75">
      <c r="A95" s="10"/>
      <c r="B95" s="52" t="s">
        <v>138</v>
      </c>
      <c r="C95" s="51" t="s">
        <v>117</v>
      </c>
      <c r="D95" s="53">
        <v>60655.7</v>
      </c>
      <c r="E95" s="53">
        <v>19407</v>
      </c>
      <c r="F95" s="54">
        <f t="shared" si="3"/>
        <v>0.3199534421332208</v>
      </c>
    </row>
    <row r="96" spans="1:6" ht="13.5" customHeight="1">
      <c r="A96" s="10"/>
      <c r="B96" s="52" t="s">
        <v>152</v>
      </c>
      <c r="C96" s="51" t="s">
        <v>139</v>
      </c>
      <c r="D96" s="53">
        <v>19570.3</v>
      </c>
      <c r="E96" s="53">
        <v>4934.2</v>
      </c>
      <c r="F96" s="54">
        <f t="shared" si="3"/>
        <v>0.25212694746631376</v>
      </c>
    </row>
    <row r="97" spans="1:6" ht="12.75">
      <c r="A97" s="10"/>
      <c r="B97" s="65" t="s">
        <v>44</v>
      </c>
      <c r="C97" s="44" t="s">
        <v>140</v>
      </c>
      <c r="D97" s="59">
        <f>+D98</f>
        <v>79.2</v>
      </c>
      <c r="E97" s="59">
        <f>+E98</f>
        <v>0</v>
      </c>
      <c r="F97" s="46">
        <f t="shared" si="3"/>
        <v>0</v>
      </c>
    </row>
    <row r="98" spans="1:6" ht="12.75">
      <c r="A98" s="10"/>
      <c r="B98" s="52" t="s">
        <v>153</v>
      </c>
      <c r="C98" s="51" t="s">
        <v>154</v>
      </c>
      <c r="D98" s="53">
        <v>79.2</v>
      </c>
      <c r="E98" s="53">
        <v>0</v>
      </c>
      <c r="F98" s="54">
        <f t="shared" si="3"/>
        <v>0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81083.29999999999</v>
      </c>
      <c r="E99" s="59">
        <f>+E100+E101+E102+E103+E104</f>
        <v>19127.4</v>
      </c>
      <c r="F99" s="46">
        <f t="shared" si="3"/>
        <v>0.23589814425411895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153.8</v>
      </c>
      <c r="F100" s="54">
        <f t="shared" si="3"/>
        <v>0.23567269384002454</v>
      </c>
    </row>
    <row r="101" spans="1:6" ht="12.75">
      <c r="A101" s="10"/>
      <c r="B101" s="52" t="s">
        <v>143</v>
      </c>
      <c r="C101" s="51" t="s">
        <v>119</v>
      </c>
      <c r="D101" s="53">
        <v>47798.9</v>
      </c>
      <c r="E101" s="53">
        <v>13378.1</v>
      </c>
      <c r="F101" s="54">
        <f t="shared" si="3"/>
        <v>0.27988300986005954</v>
      </c>
    </row>
    <row r="102" spans="1:6" ht="12.75">
      <c r="A102" s="10"/>
      <c r="B102" s="52" t="s">
        <v>144</v>
      </c>
      <c r="C102" s="51" t="s">
        <v>120</v>
      </c>
      <c r="D102" s="53">
        <v>2573.9</v>
      </c>
      <c r="E102" s="53">
        <v>134.4</v>
      </c>
      <c r="F102" s="54">
        <f t="shared" si="3"/>
        <v>0.05221648082676095</v>
      </c>
    </row>
    <row r="103" spans="1:6" ht="12.75">
      <c r="A103" s="10"/>
      <c r="B103" s="52" t="s">
        <v>145</v>
      </c>
      <c r="C103" s="51" t="s">
        <v>121</v>
      </c>
      <c r="D103" s="53">
        <v>12662.8</v>
      </c>
      <c r="E103" s="53">
        <v>1575.6</v>
      </c>
      <c r="F103" s="54">
        <f t="shared" si="3"/>
        <v>0.1244274568026029</v>
      </c>
    </row>
    <row r="104" spans="1:6" ht="12.75">
      <c r="A104" s="10"/>
      <c r="B104" s="52" t="s">
        <v>51</v>
      </c>
      <c r="C104" s="51" t="s">
        <v>146</v>
      </c>
      <c r="D104" s="53">
        <v>17395.1</v>
      </c>
      <c r="E104" s="53">
        <v>3885.5</v>
      </c>
      <c r="F104" s="54">
        <f t="shared" si="3"/>
        <v>0.22336750004311562</v>
      </c>
    </row>
    <row r="105" spans="1:6" ht="12.75">
      <c r="A105" s="10"/>
      <c r="B105" s="67" t="s">
        <v>155</v>
      </c>
      <c r="C105" s="44" t="s">
        <v>156</v>
      </c>
      <c r="D105" s="68">
        <f>+D108+D107+D106</f>
        <v>60809</v>
      </c>
      <c r="E105" s="68">
        <f>+E108+E107+E106</f>
        <v>15569.800000000001</v>
      </c>
      <c r="F105" s="46">
        <f t="shared" si="3"/>
        <v>0.25604433554243616</v>
      </c>
    </row>
    <row r="106" spans="1:6" ht="12.75">
      <c r="A106" s="10"/>
      <c r="B106" s="52" t="s">
        <v>163</v>
      </c>
      <c r="C106" s="51" t="s">
        <v>164</v>
      </c>
      <c r="D106" s="66">
        <v>25438.2</v>
      </c>
      <c r="E106" s="66">
        <v>7107.6</v>
      </c>
      <c r="F106" s="54">
        <f t="shared" si="3"/>
        <v>0.279406561785032</v>
      </c>
    </row>
    <row r="107" spans="1:6" ht="12.75">
      <c r="A107" s="10"/>
      <c r="B107" s="52" t="s">
        <v>193</v>
      </c>
      <c r="C107" s="51" t="s">
        <v>194</v>
      </c>
      <c r="D107" s="66">
        <v>3180.8</v>
      </c>
      <c r="E107" s="66">
        <v>861.9</v>
      </c>
      <c r="F107" s="54">
        <f>E107/D107</f>
        <v>0.2709695674044265</v>
      </c>
    </row>
    <row r="108" spans="1:6" ht="12.75">
      <c r="A108" s="10"/>
      <c r="B108" s="52" t="s">
        <v>157</v>
      </c>
      <c r="C108" s="51" t="s">
        <v>158</v>
      </c>
      <c r="D108" s="66">
        <v>32190</v>
      </c>
      <c r="E108" s="66">
        <v>7600.3</v>
      </c>
      <c r="F108" s="54">
        <v>0</v>
      </c>
    </row>
    <row r="109" spans="1:6" ht="12.75">
      <c r="A109" s="10"/>
      <c r="B109" s="67" t="s">
        <v>159</v>
      </c>
      <c r="C109" s="44" t="s">
        <v>161</v>
      </c>
      <c r="D109" s="68">
        <f>+D110</f>
        <v>1500</v>
      </c>
      <c r="E109" s="68">
        <f>+E110</f>
        <v>0</v>
      </c>
      <c r="F109" s="46">
        <f>E109/D109</f>
        <v>0</v>
      </c>
    </row>
    <row r="110" spans="1:6" ht="14.25" customHeight="1">
      <c r="A110" s="10"/>
      <c r="B110" s="52" t="s">
        <v>160</v>
      </c>
      <c r="C110" s="51" t="s">
        <v>162</v>
      </c>
      <c r="D110" s="53">
        <v>1500</v>
      </c>
      <c r="E110" s="53">
        <v>0</v>
      </c>
      <c r="F110" s="54">
        <f>E110/D110</f>
        <v>0</v>
      </c>
    </row>
    <row r="111" spans="1:6" ht="12.75">
      <c r="A111" s="10"/>
      <c r="B111" s="52"/>
      <c r="C111" s="69" t="s">
        <v>122</v>
      </c>
      <c r="D111" s="70">
        <f>+D99+D97+D94+D88+D83+D78+D75+D73+D64+D109+D105</f>
        <v>1111517.8</v>
      </c>
      <c r="E111" s="70">
        <f>+E99+E97+E94+E88+E83+E78+E75+E73+E64+E109+E105</f>
        <v>282312.19999999995</v>
      </c>
      <c r="F111" s="71">
        <f>E111/D111</f>
        <v>0.2539880153066374</v>
      </c>
    </row>
    <row r="112" spans="1:6" ht="13.5" thickBot="1">
      <c r="A112" s="72"/>
      <c r="B112" s="73"/>
      <c r="C112" s="74" t="s">
        <v>123</v>
      </c>
      <c r="D112" s="75">
        <f>+D62-D111</f>
        <v>-14327.100000000093</v>
      </c>
      <c r="E112" s="75">
        <f>+E62-E111</f>
        <v>18942.800000000047</v>
      </c>
      <c r="F112" s="76"/>
    </row>
    <row r="113" spans="2:5" ht="12.75">
      <c r="B113" s="77"/>
      <c r="C113" s="77"/>
      <c r="D113" s="77"/>
      <c r="E113" s="77"/>
    </row>
    <row r="115" spans="2:6" ht="12.75">
      <c r="B115" s="77" t="s">
        <v>192</v>
      </c>
      <c r="C115" s="77"/>
      <c r="D115" s="77"/>
      <c r="E115" s="77"/>
      <c r="F115" s="77"/>
    </row>
    <row r="116" spans="2:6" ht="12.75">
      <c r="B116" s="87"/>
      <c r="C116" s="87"/>
      <c r="D116" s="87"/>
      <c r="E116" s="87"/>
      <c r="F116" s="87"/>
    </row>
    <row r="117" spans="2:6" ht="12.75">
      <c r="B117" s="87"/>
      <c r="C117" s="87"/>
      <c r="D117" s="87"/>
      <c r="E117" s="87"/>
      <c r="F117" s="87"/>
    </row>
    <row r="118" spans="2:6" ht="12.75">
      <c r="B118" s="87"/>
      <c r="C118" s="87"/>
      <c r="D118" s="87"/>
      <c r="E118" s="87"/>
      <c r="F118" s="87"/>
    </row>
    <row r="119" spans="2:6" ht="12.75">
      <c r="B119" s="87"/>
      <c r="C119" s="87"/>
      <c r="D119" s="87"/>
      <c r="E119" s="87"/>
      <c r="F119" s="87"/>
    </row>
    <row r="120" spans="2:6" ht="12.75">
      <c r="B120" s="87"/>
      <c r="C120" s="87"/>
      <c r="D120" s="87"/>
      <c r="E120" s="87"/>
      <c r="F120" s="87"/>
    </row>
    <row r="121" spans="2:6" ht="12.75">
      <c r="B121" s="87"/>
      <c r="C121" s="87"/>
      <c r="D121" s="87"/>
      <c r="E121" s="87"/>
      <c r="F121" s="87"/>
    </row>
    <row r="122" spans="2:6" ht="12.75">
      <c r="B122" s="87"/>
      <c r="C122" s="87"/>
      <c r="D122" s="87"/>
      <c r="E122" s="87"/>
      <c r="F122" s="87"/>
    </row>
  </sheetData>
  <sheetProtection/>
  <mergeCells count="14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3:E113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2018-05-16T08:02:53Z</cp:lastPrinted>
  <dcterms:created xsi:type="dcterms:W3CDTF">2000-04-20T02:38:47Z</dcterms:created>
  <dcterms:modified xsi:type="dcterms:W3CDTF">2018-05-16T08:02:58Z</dcterms:modified>
  <cp:category/>
  <cp:version/>
  <cp:contentType/>
  <cp:contentStatus/>
</cp:coreProperties>
</file>