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Затраты на выпролнение усл.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<sst xmlns="http://schemas.openxmlformats.org/spreadsheetml/2006/main" count="71" uniqueCount="41">
  <si>
    <t>Ед.изм.</t>
  </si>
  <si>
    <t>А</t>
  </si>
  <si>
    <t>Стоимость 1 единицы выполняемой услуги, работы (руб.)</t>
  </si>
  <si>
    <t>Сумма выполняемой услуги, работы (руб. в год)</t>
  </si>
  <si>
    <t>Объем выполняемой услуги, работы (в ед.изм.)</t>
  </si>
  <si>
    <t>Итого сумма субсидии на выполнение муниципального задания ОКВЭД 85.32 (МБУ "КЦСОН Администрации г. Шарыпово")</t>
  </si>
  <si>
    <t>Наименование показателей, характеризующих объем выполняемой услуги</t>
  </si>
  <si>
    <t>человек</t>
  </si>
  <si>
    <t>численность граждан получивших социальные услуги</t>
  </si>
  <si>
    <t>Стоимость платных услуг</t>
  </si>
  <si>
    <t>Сумма за платные услуги</t>
  </si>
  <si>
    <t>ОКВЭД 88.10 (МБУ "КЦСОН Администрации города г. Шарыпово")</t>
  </si>
  <si>
    <t xml:space="preserve">  Наименование выполненных услуг в рамках муниципального задания</t>
  </si>
  <si>
    <t xml:space="preserve">Согласованно: </t>
  </si>
  <si>
    <t xml:space="preserve">Исполнитель: Экономист МБУ "КЦСОН"                                             </t>
  </si>
  <si>
    <t xml:space="preserve">Начальник Отдела экономики и планирования Администрации </t>
  </si>
  <si>
    <t>города Шарыпово</t>
  </si>
  <si>
    <t>Рачеева Е.В.</t>
  </si>
  <si>
    <t xml:space="preserve">Приложение </t>
  </si>
  <si>
    <t>к приказу УСЗН от  "           "                             2017г.    №</t>
  </si>
  <si>
    <t>Объем финансового обеспечения на выполнения муниципальных услуг в рамках муниципального задания в сфере социального обслуживания населения МБУ "КЦСОН" на 2018 год</t>
  </si>
  <si>
    <t>2018г.</t>
  </si>
  <si>
    <t>2018г</t>
  </si>
  <si>
    <t>Услуга 1: Предоставление социального обслуживания в форме социального обслуживания на дому включая оказание социально-бытовых услуг,социально-медицинских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услуг.(очно). Категории потребителей услуги: Гражданин полностью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травмы,возраста или наличия инвалидности ;</t>
  </si>
  <si>
    <t>Услуга 5: Предоставление социального обслуживания в форме социального обслуживания  на дому включая оказание социально-бытовых услуг,социально-медицинских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услуг.(зочно). Категории потребителей услуги: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травмы,возраста или наличия инвалидности;</t>
  </si>
  <si>
    <t>Услуга 9: Предоставление социального обслуживания в полустационарной форме включая оказание социально-бытовых услуг,социально-медицинских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при наличии ребенка или детей ( втом числе под опекой, попечительством), испытыающих трудности в социальной адаптации;</t>
  </si>
  <si>
    <t>Услуга 12: Предоставление социального обслуживания в полустационарной форме включая оказание социально-бытовых услуг,социально-медицинских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полностью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травмы,возраста или наличия инвалидности;</t>
  </si>
  <si>
    <t>Услуга 14: Предоставление социального обслуживания в полустационарной форме включая оказание социально-бытовых услуг,социально-медицинских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при наличии в семье инвалидов, в том числе ребенка-инвалида или детей инвалидов, нуждающихся в постоянном постороннем уходе;;</t>
  </si>
  <si>
    <t>Услуга 13: Предоставление социального обслуживания в полустационарной форме включая оказание социально-бытовых услуг,социально-медицинских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травмы,возраста или наличия инвалидности;</t>
  </si>
  <si>
    <t>Услуга 11: Предоставление социального обслуживания в полустационарной форме включая оказание социально-бытовых услуг,социально-медицинских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при отсутствии  определенного места жительства, в том числе у лица, не достигшего возраста двадцати трех лет и завершившего пребыавание в организации для детей-сирот и детей, оставшихся без попечения родителей;</t>
  </si>
  <si>
    <t>Услуга 10: Предоставление социального обслуживания в полустационарной форме включая оказание социально-бытовых услуг,социально-медицинских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при отсутствии работы и средств к существованию;</t>
  </si>
  <si>
    <t>Услуга 8: Предоставление социального обслуживания в полустационарной форме включая оказание социально-бытовых услуг,социально-медицинских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при наличии в семье инвалидов, в том числе ребенка-инвалида или детей инвалидов, нуждающихся в постоянном постороннем уходе;</t>
  </si>
  <si>
    <t>Услуга 7: Предоставление социального обслуживания в полустационарной форме включая оказание социально-бытовых услуг,социально-медицинских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частично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инвалидности;</t>
  </si>
  <si>
    <t>Услуга 6: Предоставление социального обслуживания в полустационарной форме включая оказание социально-бытовых услуг,социально-медицинских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полностью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травмы,возраста или наличия инвалидности;</t>
  </si>
  <si>
    <t>Услуга 2: Предоставление социального обслуживания в форме социального обслуживания на дому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услуг.(очно); Категории потребителей услуги: Гражданин частично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инвалидности;</t>
  </si>
  <si>
    <t>Услуга 3: Предоставление социального обслуживания в форме социального обслуживания на дому включая оказание социально-бытовых услуг,социально-медицинских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услуг.(очно). Категории потребителей услуги: Гражданин полностью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травмы,возраста или наличия инвалидности;</t>
  </si>
  <si>
    <t>Услуга 4: Предоставление социального обслуживания в форме социального обслуживания на дому включая оказание социально-бытовых услуг,социально-медицинских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услуг.(очно); Категории потребителей услуги: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травмы,возраста или наличия инвалидности;</t>
  </si>
  <si>
    <t>Андриянова О.В.</t>
  </si>
  <si>
    <t>Приложение</t>
  </si>
  <si>
    <t>К Приказу  от  12.12.2018г. №111-у</t>
  </si>
  <si>
    <t>Коэффициент выравнивания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</si>
</sst>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#,##0.00000000"/>
    <numFmt numFmtId="181" formatCode="#,##0.000000000"/>
    <numFmt numFmtId="182" formatCode="#,##0.0000000000"/>
    <numFmt numFmtId="183" formatCode="#,##0.00000000000"/>
    <numFmt numFmtId="184" formatCode="#,##0.0"/>
    <numFmt numFmtId="185" formatCode="#,##0.000000000000"/>
    <numFmt numFmtId="186" formatCode="#,##0.0000000000000"/>
    <numFmt numFmtId="187" formatCode="#,##0.00000000000000"/>
    <numFmt numFmtId="188" formatCode="#,##0.000000000000000"/>
    <numFmt numFmtId="189" formatCode="0.0000000000000"/>
    <numFmt numFmtId="190" formatCode="0.00000000000000"/>
    <numFmt numFmtId="191" formatCode="0.000000000000000"/>
    <numFmt numFmtId="192" formatCode="0.0000000000000000"/>
    <numFmt numFmtId="193" formatCode="0.00000000000000000"/>
    <numFmt numFmtId="194" formatCode="0.000000000000000000"/>
    <numFmt numFmtId="195" formatCode="0.0000000000000000000"/>
    <numFmt numFmtId="196" formatCode="0.00000000000000000000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164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8" fillId="0" borderId="11" xfId="0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7" fillId="0" borderId="15" xfId="0" applyFont="1" applyBorder="1" applyAlignment="1">
      <alignment horizontal="center" vertical="center" wrapText="1"/>
    </xf>
    <xf numFmtId="174" fontId="0" fillId="0" borderId="0" xfId="0" applyNumberFormat="1" applyAlignment="1">
      <alignment/>
    </xf>
    <xf numFmtId="0" fontId="3" fillId="0" borderId="0" xfId="0" applyFont="1" applyAlignment="1">
      <alignment horizontal="right" vertical="top"/>
    </xf>
    <xf numFmtId="3" fontId="0" fillId="0" borderId="0" xfId="0" applyNumberFormat="1" applyAlignment="1">
      <alignment/>
    </xf>
    <xf numFmtId="3" fontId="0" fillId="33" borderId="0" xfId="0" applyNumberFormat="1" applyFill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82" fontId="0" fillId="0" borderId="0" xfId="0" applyNumberFormat="1" applyAlignment="1">
      <alignment/>
    </xf>
    <xf numFmtId="184" fontId="3" fillId="0" borderId="11" xfId="0" applyNumberFormat="1" applyFont="1" applyBorder="1" applyAlignment="1">
      <alignment horizontal="center"/>
    </xf>
    <xf numFmtId="188" fontId="0" fillId="0" borderId="0" xfId="0" applyNumberFormat="1" applyAlignment="1">
      <alignment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/>
    </xf>
    <xf numFmtId="0" fontId="3" fillId="0" borderId="0" xfId="0" applyFont="1" applyAlignment="1">
      <alignment/>
    </xf>
    <xf numFmtId="0" fontId="8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left" vertical="top" wrapText="1"/>
    </xf>
    <xf numFmtId="0" fontId="10" fillId="0" borderId="0" xfId="0" applyFont="1" applyBorder="1" applyAlignment="1">
      <alignment/>
    </xf>
    <xf numFmtId="0" fontId="8" fillId="33" borderId="11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/>
    </xf>
    <xf numFmtId="169" fontId="0" fillId="0" borderId="0" xfId="0" applyNumberFormat="1" applyAlignment="1">
      <alignment/>
    </xf>
    <xf numFmtId="4" fontId="3" fillId="0" borderId="11" xfId="0" applyNumberFormat="1" applyFont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171" fontId="0" fillId="0" borderId="11" xfId="0" applyNumberFormat="1" applyBorder="1" applyAlignment="1">
      <alignment horizontal="center" vertical="center"/>
    </xf>
    <xf numFmtId="171" fontId="0" fillId="33" borderId="11" xfId="0" applyNumberForma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6" fillId="0" borderId="0" xfId="0" applyNumberFormat="1" applyFont="1" applyAlignment="1">
      <alignment/>
    </xf>
    <xf numFmtId="0" fontId="8" fillId="0" borderId="0" xfId="0" applyNumberFormat="1" applyFont="1" applyAlignment="1">
      <alignment horizontal="left" vertical="top"/>
    </xf>
    <xf numFmtId="0" fontId="27" fillId="0" borderId="15" xfId="0" applyNumberFormat="1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27" fillId="0" borderId="12" xfId="0" applyNumberFormat="1" applyFont="1" applyBorder="1" applyAlignment="1">
      <alignment horizontal="center" vertical="top" wrapText="1"/>
    </xf>
    <xf numFmtId="0" fontId="8" fillId="0" borderId="11" xfId="0" applyNumberFormat="1" applyFont="1" applyBorder="1" applyAlignment="1">
      <alignment horizontal="center" vertical="center" wrapText="1"/>
    </xf>
    <xf numFmtId="0" fontId="27" fillId="0" borderId="11" xfId="0" applyNumberFormat="1" applyFont="1" applyBorder="1" applyAlignment="1">
      <alignment horizontal="center" vertical="center" wrapText="1"/>
    </xf>
    <xf numFmtId="0" fontId="26" fillId="0" borderId="0" xfId="0" applyNumberFormat="1" applyFont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86;&#1088;&#1084;&#1072;&#1090;&#1080;&#1074;&#1085;&#1099;&#1077;%20&#1079;&#1072;&#1090;&#1088;&#1072;&#1090;&#1099;%20%202018%20&#1075;&#1086;&#1076;\&#1053;&#1086;&#1074;&#1072;&#1103;%20&#1087;&#1072;&#1087;&#1082;&#1072;\1.%20&#1053;&#1040;%20&#1044;&#1054;&#1052;&#1059;%20&#1075;&#1088;&#1072;&#1078;&#1076;.%20&#1087;&#1086;&#1083;&#1085;.%20&#1091;&#1090;&#1088;&#1072;&#1090;.%20&#1073;&#1077;&#1089;&#1087;&#1083;.%20%2050%20&#1095;&#1077;&#1083;.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86;&#1088;&#1084;&#1072;&#1090;&#1080;&#1074;&#1085;&#1099;&#1077;%20&#1079;&#1072;&#1090;&#1088;&#1072;&#1090;&#1099;%20%202018%20&#1075;&#1086;&#1076;\&#1053;&#1086;&#1074;&#1072;&#1103;%20&#1087;&#1072;&#1087;&#1082;&#1072;\2.%20&#1053;&#1040;%20&#1044;&#1054;&#1052;&#1059;%20&#1043;&#1088;&#1072;&#1078;&#1076;.%20&#1095;&#1072;&#1089;&#1090;&#1080;&#1095;.%20&#1091;&#1090;&#1088;&#1072;&#1090;.%20&#1073;&#1077;&#1089;&#1087;&#1083;.%20243%20&#1095;&#1077;&#1083;.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86;&#1088;&#1084;&#1072;&#1090;&#1080;&#1074;&#1085;&#1099;&#1077;%20&#1079;&#1072;&#1090;&#1088;&#1072;&#1090;&#1099;%20%202018%20&#1075;&#1086;&#1076;\&#1053;&#1086;&#1074;&#1072;&#1103;%20&#1087;&#1072;&#1087;&#1082;&#1072;\3.%20&#1053;&#1040;%20&#1044;&#1054;&#1052;&#1059;%20&#1043;&#1088;&#1072;&#1078;&#1076;.&#1087;&#1086;&#1083;&#1085;.%20&#1091;&#1090;&#1088;&#1072;&#1090;.%20&#1087;&#1083;&#1072;&#1090;&#1085;&#1086;%2050&#1095;&#1077;&#1083;.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86;&#1088;&#1084;&#1072;&#1090;&#1080;&#1074;&#1085;&#1099;&#1077;%20&#1079;&#1072;&#1090;&#1088;&#1072;&#1090;&#1099;%20%202018%20&#1075;&#1086;&#1076;\&#1053;&#1086;&#1074;&#1072;&#1103;%20&#1087;&#1072;&#1087;&#1082;&#1072;\4.%20&#1053;&#1040;%20&#1044;&#1054;&#1052;&#1059;%20&#1043;&#1088;&#1072;&#1076;&#1078;.%20&#1095;&#1072;&#1089;&#1090;.%20&#1091;&#1090;&#1088;&#1072;&#1090;.%20&#1087;&#1083;&#1072;&#1090;&#1085;&#1086;%20198%20&#1095;&#1077;&#1083;.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86;&#1088;&#1084;&#1072;&#1090;&#1080;&#1074;&#1085;&#1099;&#1077;%20&#1079;&#1072;&#1090;&#1088;&#1072;&#1090;&#1099;%20%202018%20&#1075;&#1086;&#1076;\&#1053;&#1086;&#1074;&#1072;&#1103;%20&#1087;&#1072;&#1087;&#1082;&#1072;\12.%20&#1055;&#1086;&#1083;&#1091;&#1089;&#1090;&#1072;&#1094;.%20&#1043;&#1088;&#1072;&#1078;&#1076;.%20&#1087;&#1086;&#1083;&#1085;.%20&#1091;&#1090;&#1088;&#1072;&#1090;.%20&#1089;&#1087;&#1086;&#1089;&#1086;&#1073;%20.154%20&#1095;&#1077;&#1083;.%20&#1055;&#1083;&#1072;&#1090;&#1085;&#108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8 (2)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</sheetNames>
    <sheetDataSet>
      <sheetData sheetId="11">
        <row r="7">
          <cell r="K7">
            <v>76339.74270088127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8 (3)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</sheetNames>
    <sheetDataSet>
      <sheetData sheetId="11">
        <row r="7">
          <cell r="K7">
            <v>51712.263464074415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8 (2)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</sheetNames>
    <sheetDataSet>
      <sheetData sheetId="11">
        <row r="7">
          <cell r="K7">
            <v>67594.82672409658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8 (2)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</sheetNames>
    <sheetDataSet>
      <sheetData sheetId="11">
        <row r="7">
          <cell r="K7">
            <v>51761.01584757244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</sheetNames>
    <sheetDataSet>
      <sheetData sheetId="10">
        <row r="7">
          <cell r="K7">
            <v>10066.524903921003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="80" zoomScaleNormal="80" zoomScalePageLayoutView="0" workbookViewId="0" topLeftCell="B3">
      <selection activeCell="E24" sqref="E24"/>
    </sheetView>
  </sheetViews>
  <sheetFormatPr defaultColWidth="8.7109375" defaultRowHeight="15"/>
  <cols>
    <col min="1" max="1" width="85.28125" style="1" customWidth="1"/>
    <col min="2" max="2" width="26.140625" style="2" customWidth="1"/>
    <col min="3" max="3" width="13.140625" style="2" customWidth="1"/>
    <col min="4" max="4" width="13.57421875" style="73" customWidth="1"/>
    <col min="5" max="5" width="15.140625" style="1" customWidth="1"/>
    <col min="6" max="6" width="12.57421875" style="1" customWidth="1"/>
    <col min="7" max="7" width="13.421875" style="1" customWidth="1"/>
    <col min="8" max="8" width="22.57421875" style="0" customWidth="1"/>
    <col min="9" max="9" width="15.421875" style="0" customWidth="1"/>
    <col min="10" max="10" width="14.57421875" style="0" customWidth="1"/>
    <col min="11" max="11" width="9.140625" style="0" customWidth="1"/>
    <col min="12" max="12" width="18.140625" style="0" customWidth="1"/>
    <col min="13" max="13" width="9.140625" style="0" customWidth="1"/>
    <col min="14" max="14" width="12.7109375" style="0" customWidth="1"/>
    <col min="15" max="15" width="9.140625" style="0" customWidth="1"/>
    <col min="16" max="16" width="15.7109375" style="0" customWidth="1"/>
    <col min="17" max="63" width="9.140625" style="0" customWidth="1"/>
  </cols>
  <sheetData>
    <row r="1" spans="1:14" ht="18" customHeight="1" hidden="1">
      <c r="A1"/>
      <c r="B1"/>
      <c r="C1"/>
      <c r="D1" s="66"/>
      <c r="E1" s="3"/>
      <c r="F1"/>
      <c r="G1"/>
      <c r="I1" s="29" t="s">
        <v>18</v>
      </c>
      <c r="J1" s="30"/>
      <c r="K1" s="30"/>
      <c r="L1" s="30"/>
      <c r="M1" s="30"/>
      <c r="N1" s="30"/>
    </row>
    <row r="2" spans="1:14" ht="16.5" customHeight="1" hidden="1">
      <c r="A2"/>
      <c r="B2"/>
      <c r="C2"/>
      <c r="D2" s="66"/>
      <c r="E2" s="3"/>
      <c r="F2"/>
      <c r="G2"/>
      <c r="I2" s="57" t="s">
        <v>19</v>
      </c>
      <c r="J2" s="58"/>
      <c r="K2" s="58"/>
      <c r="L2" s="58"/>
      <c r="M2" s="58"/>
      <c r="N2" s="58"/>
    </row>
    <row r="3" spans="1:14" ht="21" customHeight="1">
      <c r="A3"/>
      <c r="B3"/>
      <c r="C3"/>
      <c r="D3" s="66"/>
      <c r="E3" s="21"/>
      <c r="F3"/>
      <c r="G3"/>
      <c r="H3" s="42" t="s">
        <v>38</v>
      </c>
      <c r="I3" s="49"/>
      <c r="J3" s="30"/>
      <c r="K3" s="30"/>
      <c r="L3" s="30"/>
      <c r="M3" s="30"/>
      <c r="N3" s="30"/>
    </row>
    <row r="4" spans="1:14" ht="15.75" customHeight="1">
      <c r="A4"/>
      <c r="B4"/>
      <c r="C4"/>
      <c r="D4" s="66"/>
      <c r="E4" s="21"/>
      <c r="F4"/>
      <c r="G4"/>
      <c r="H4" s="42" t="s">
        <v>39</v>
      </c>
      <c r="I4" s="49"/>
      <c r="J4" s="30"/>
      <c r="K4" s="30"/>
      <c r="L4" s="30"/>
      <c r="M4" s="30"/>
      <c r="N4" s="28"/>
    </row>
    <row r="5" spans="1:7" ht="5.25" customHeight="1">
      <c r="A5"/>
      <c r="B5"/>
      <c r="C5"/>
      <c r="D5" s="67"/>
      <c r="E5" s="5"/>
      <c r="F5" s="6"/>
      <c r="G5" s="6"/>
    </row>
    <row r="6" spans="1:7" ht="40.5" customHeight="1">
      <c r="A6" s="59" t="s">
        <v>20</v>
      </c>
      <c r="B6" s="59"/>
      <c r="C6" s="59"/>
      <c r="D6" s="59"/>
      <c r="E6" s="59"/>
      <c r="F6" s="15"/>
      <c r="G6" s="15"/>
    </row>
    <row r="7" spans="1:7" s="7" customFormat="1" ht="2.25" customHeight="1">
      <c r="A7" s="60"/>
      <c r="B7" s="60"/>
      <c r="C7" s="60"/>
      <c r="D7" s="60"/>
      <c r="E7" s="60"/>
      <c r="F7" s="17"/>
      <c r="G7" s="17"/>
    </row>
    <row r="8" spans="1:9" ht="131.25" customHeight="1">
      <c r="A8" s="64" t="s">
        <v>12</v>
      </c>
      <c r="B8" s="65" t="s">
        <v>6</v>
      </c>
      <c r="C8" s="65" t="s">
        <v>0</v>
      </c>
      <c r="D8" s="68" t="s">
        <v>4</v>
      </c>
      <c r="E8" s="22" t="s">
        <v>2</v>
      </c>
      <c r="F8" s="18" t="s">
        <v>9</v>
      </c>
      <c r="G8" s="16" t="s">
        <v>10</v>
      </c>
      <c r="H8" s="16" t="s">
        <v>40</v>
      </c>
      <c r="I8" s="16" t="s">
        <v>3</v>
      </c>
    </row>
    <row r="9" spans="1:9" ht="20.25" customHeight="1">
      <c r="A9" s="64"/>
      <c r="B9" s="65"/>
      <c r="C9" s="65"/>
      <c r="D9" s="69" t="s">
        <v>21</v>
      </c>
      <c r="E9" s="8" t="s">
        <v>21</v>
      </c>
      <c r="F9" s="18" t="s">
        <v>22</v>
      </c>
      <c r="G9" s="16" t="s">
        <v>22</v>
      </c>
      <c r="H9" s="16" t="s">
        <v>21</v>
      </c>
      <c r="I9" s="16" t="s">
        <v>21</v>
      </c>
    </row>
    <row r="10" spans="1:9" ht="15.75">
      <c r="A10" s="10" t="s">
        <v>1</v>
      </c>
      <c r="B10" s="10">
        <v>1</v>
      </c>
      <c r="C10" s="10">
        <v>2</v>
      </c>
      <c r="D10" s="70">
        <v>3</v>
      </c>
      <c r="E10" s="11">
        <v>4</v>
      </c>
      <c r="F10" s="19">
        <v>5</v>
      </c>
      <c r="G10" s="20">
        <v>6</v>
      </c>
      <c r="H10" s="20">
        <v>7</v>
      </c>
      <c r="I10" s="20">
        <v>8</v>
      </c>
    </row>
    <row r="11" spans="1:9" ht="15.75" customHeight="1">
      <c r="A11" s="61" t="s">
        <v>11</v>
      </c>
      <c r="B11" s="62"/>
      <c r="C11" s="62"/>
      <c r="D11" s="62"/>
      <c r="E11" s="62"/>
      <c r="F11" s="62"/>
      <c r="G11" s="62"/>
      <c r="H11" s="62"/>
      <c r="I11" s="62"/>
    </row>
    <row r="12" spans="1:16" ht="144" customHeight="1">
      <c r="A12" s="13" t="s">
        <v>23</v>
      </c>
      <c r="B12" s="35" t="s">
        <v>8</v>
      </c>
      <c r="C12" s="36" t="s">
        <v>7</v>
      </c>
      <c r="D12" s="71">
        <v>51</v>
      </c>
      <c r="E12" s="37">
        <f>'[1]Лист11'!$K$7</f>
        <v>76339.74270088127</v>
      </c>
      <c r="F12" s="37"/>
      <c r="G12" s="37">
        <f>D12*F12</f>
        <v>0</v>
      </c>
      <c r="H12" s="55">
        <v>0.9744031</v>
      </c>
      <c r="I12" s="53">
        <f>((D12*E12)-G12)*H12</f>
        <v>3793669.778987995</v>
      </c>
      <c r="J12" s="25"/>
      <c r="L12" s="31"/>
      <c r="P12" s="25"/>
    </row>
    <row r="13" spans="1:12" ht="144" customHeight="1">
      <c r="A13" s="13" t="s">
        <v>34</v>
      </c>
      <c r="B13" s="35" t="s">
        <v>8</v>
      </c>
      <c r="C13" s="36" t="s">
        <v>7</v>
      </c>
      <c r="D13" s="71">
        <v>257</v>
      </c>
      <c r="E13" s="38">
        <f>'[2]Лист11'!$K$7</f>
        <v>51712.263464074415</v>
      </c>
      <c r="F13" s="38"/>
      <c r="G13" s="37">
        <f aca="true" t="shared" si="0" ref="G13:G24">D13*F13</f>
        <v>0</v>
      </c>
      <c r="H13" s="55">
        <v>0.8078321</v>
      </c>
      <c r="I13" s="53">
        <f aca="true" t="shared" si="1" ref="I13:I25">((D13*E13)-G13)*H13</f>
        <v>10736130.382213684</v>
      </c>
      <c r="J13" s="25"/>
      <c r="L13" s="52"/>
    </row>
    <row r="14" spans="1:12" ht="143.25" customHeight="1">
      <c r="A14" s="14" t="s">
        <v>35</v>
      </c>
      <c r="B14" s="35" t="s">
        <v>8</v>
      </c>
      <c r="C14" s="36" t="s">
        <v>7</v>
      </c>
      <c r="D14" s="71">
        <v>61</v>
      </c>
      <c r="E14" s="37">
        <f>'[3]Лист11'!$K$7</f>
        <v>67594.82672409658</v>
      </c>
      <c r="F14" s="37">
        <v>4315.07</v>
      </c>
      <c r="G14" s="37">
        <f t="shared" si="0"/>
        <v>263219.26999999996</v>
      </c>
      <c r="H14" s="55">
        <v>1.1043235</v>
      </c>
      <c r="I14" s="53">
        <f t="shared" si="1"/>
        <v>4262760.667906876</v>
      </c>
      <c r="J14" s="25"/>
      <c r="L14" s="52"/>
    </row>
    <row r="15" spans="1:12" ht="146.25" customHeight="1">
      <c r="A15" s="13" t="s">
        <v>36</v>
      </c>
      <c r="B15" s="35" t="s">
        <v>8</v>
      </c>
      <c r="C15" s="36" t="s">
        <v>7</v>
      </c>
      <c r="D15" s="71">
        <v>319</v>
      </c>
      <c r="E15" s="37">
        <f>'[4]Лист11'!$K$7</f>
        <v>51761.01584757244</v>
      </c>
      <c r="F15" s="37">
        <v>4315.07</v>
      </c>
      <c r="G15" s="37">
        <f t="shared" si="0"/>
        <v>1376507.3299999998</v>
      </c>
      <c r="H15" s="55">
        <v>0.9243085</v>
      </c>
      <c r="I15" s="53">
        <f t="shared" si="1"/>
        <v>13989646.44094684</v>
      </c>
      <c r="J15" s="25"/>
      <c r="L15" s="52"/>
    </row>
    <row r="16" spans="1:12" ht="146.25" customHeight="1">
      <c r="A16" s="43" t="s">
        <v>24</v>
      </c>
      <c r="B16" s="44" t="s">
        <v>8</v>
      </c>
      <c r="C16" s="45" t="s">
        <v>7</v>
      </c>
      <c r="D16" s="50">
        <v>211</v>
      </c>
      <c r="E16" s="46">
        <v>2330.26</v>
      </c>
      <c r="F16" s="46"/>
      <c r="G16" s="46">
        <f t="shared" si="0"/>
        <v>0</v>
      </c>
      <c r="H16" s="56">
        <v>1.3537396</v>
      </c>
      <c r="I16" s="54">
        <f t="shared" si="1"/>
        <v>665613.265702456</v>
      </c>
      <c r="J16" s="51"/>
      <c r="L16" s="52"/>
    </row>
    <row r="17" spans="1:12" ht="141.75" customHeight="1">
      <c r="A17" s="43" t="s">
        <v>33</v>
      </c>
      <c r="B17" s="44" t="s">
        <v>8</v>
      </c>
      <c r="C17" s="45" t="s">
        <v>7</v>
      </c>
      <c r="D17" s="50">
        <v>185</v>
      </c>
      <c r="E17" s="47">
        <v>8681.77</v>
      </c>
      <c r="F17" s="47"/>
      <c r="G17" s="46">
        <f t="shared" si="0"/>
        <v>0</v>
      </c>
      <c r="H17" s="56">
        <v>1.490394897</v>
      </c>
      <c r="I17" s="54">
        <f t="shared" si="1"/>
        <v>2393764.155411623</v>
      </c>
      <c r="J17" s="51"/>
      <c r="L17" s="52"/>
    </row>
    <row r="18" spans="1:12" ht="144" customHeight="1">
      <c r="A18" s="48" t="s">
        <v>32</v>
      </c>
      <c r="B18" s="44" t="s">
        <v>8</v>
      </c>
      <c r="C18" s="45" t="s">
        <v>7</v>
      </c>
      <c r="D18" s="50">
        <v>1620</v>
      </c>
      <c r="E18" s="46">
        <v>1980.32</v>
      </c>
      <c r="F18" s="46"/>
      <c r="G18" s="46">
        <f t="shared" si="0"/>
        <v>0</v>
      </c>
      <c r="H18" s="56">
        <v>1.7415537</v>
      </c>
      <c r="I18" s="54">
        <f t="shared" si="1"/>
        <v>5587110.46955808</v>
      </c>
      <c r="J18" s="51"/>
      <c r="L18" s="52"/>
    </row>
    <row r="19" spans="1:12" ht="135" customHeight="1">
      <c r="A19" s="43" t="s">
        <v>31</v>
      </c>
      <c r="B19" s="44" t="s">
        <v>8</v>
      </c>
      <c r="C19" s="45" t="s">
        <v>7</v>
      </c>
      <c r="D19" s="50">
        <v>450</v>
      </c>
      <c r="E19" s="46">
        <v>3981.18</v>
      </c>
      <c r="F19" s="46"/>
      <c r="G19" s="46">
        <f t="shared" si="0"/>
        <v>0</v>
      </c>
      <c r="H19" s="56">
        <v>1.490394897</v>
      </c>
      <c r="I19" s="54">
        <f t="shared" si="1"/>
        <v>2670088.660217307</v>
      </c>
      <c r="J19" s="51"/>
      <c r="L19" s="52"/>
    </row>
    <row r="20" spans="1:12" ht="126.75" customHeight="1">
      <c r="A20" s="43" t="s">
        <v>25</v>
      </c>
      <c r="B20" s="44" t="s">
        <v>8</v>
      </c>
      <c r="C20" s="45" t="s">
        <v>7</v>
      </c>
      <c r="D20" s="50">
        <v>40</v>
      </c>
      <c r="E20" s="47">
        <v>30378.7</v>
      </c>
      <c r="F20" s="47"/>
      <c r="G20" s="46">
        <f t="shared" si="0"/>
        <v>0</v>
      </c>
      <c r="H20" s="56">
        <v>1.490394897</v>
      </c>
      <c r="I20" s="54">
        <f t="shared" si="1"/>
        <v>1811050.378299756</v>
      </c>
      <c r="J20" s="51"/>
      <c r="L20" s="52"/>
    </row>
    <row r="21" spans="1:12" ht="111" customHeight="1">
      <c r="A21" s="48" t="s">
        <v>30</v>
      </c>
      <c r="B21" s="44" t="s">
        <v>8</v>
      </c>
      <c r="C21" s="45" t="s">
        <v>7</v>
      </c>
      <c r="D21" s="50">
        <v>8</v>
      </c>
      <c r="E21" s="46">
        <v>43056.11</v>
      </c>
      <c r="F21" s="46"/>
      <c r="G21" s="46">
        <f t="shared" si="0"/>
        <v>0</v>
      </c>
      <c r="H21" s="56">
        <v>1.490394897</v>
      </c>
      <c r="I21" s="54">
        <f t="shared" si="1"/>
        <v>513364.85302936536</v>
      </c>
      <c r="J21" s="51"/>
      <c r="L21" s="52"/>
    </row>
    <row r="22" spans="1:12" ht="147" customHeight="1">
      <c r="A22" s="43" t="s">
        <v>29</v>
      </c>
      <c r="B22" s="44" t="s">
        <v>8</v>
      </c>
      <c r="C22" s="45" t="s">
        <v>7</v>
      </c>
      <c r="D22" s="50">
        <v>2</v>
      </c>
      <c r="E22" s="46">
        <v>128372.13</v>
      </c>
      <c r="F22" s="46"/>
      <c r="G22" s="46">
        <f t="shared" si="0"/>
        <v>0</v>
      </c>
      <c r="H22" s="56">
        <v>1.490394897</v>
      </c>
      <c r="I22" s="54">
        <f t="shared" si="1"/>
        <v>382650.3349380412</v>
      </c>
      <c r="J22" s="51"/>
      <c r="L22" s="52"/>
    </row>
    <row r="23" spans="1:12" ht="140.25" customHeight="1">
      <c r="A23" s="48" t="s">
        <v>26</v>
      </c>
      <c r="B23" s="44" t="s">
        <v>8</v>
      </c>
      <c r="C23" s="45" t="s">
        <v>7</v>
      </c>
      <c r="D23" s="50">
        <v>200</v>
      </c>
      <c r="E23" s="46">
        <f>'[5]Лист11'!$K$7</f>
        <v>10066.524903921003</v>
      </c>
      <c r="F23" s="46">
        <v>379.38</v>
      </c>
      <c r="G23" s="46">
        <f>D23*F23</f>
        <v>75876</v>
      </c>
      <c r="H23" s="56">
        <v>0.7398968</v>
      </c>
      <c r="I23" s="54">
        <f>((D23*E23)-G23)*H23</f>
        <v>1433497.5031094917</v>
      </c>
      <c r="J23" s="25"/>
      <c r="L23" s="52"/>
    </row>
    <row r="24" spans="1:12" ht="142.5" customHeight="1">
      <c r="A24" s="43" t="s">
        <v>28</v>
      </c>
      <c r="B24" s="44" t="s">
        <v>8</v>
      </c>
      <c r="C24" s="45" t="s">
        <v>7</v>
      </c>
      <c r="D24" s="50">
        <v>892</v>
      </c>
      <c r="E24" s="47">
        <v>2060.46</v>
      </c>
      <c r="F24" s="46">
        <v>379.38</v>
      </c>
      <c r="G24" s="46">
        <f t="shared" si="0"/>
        <v>338406.96</v>
      </c>
      <c r="H24" s="56">
        <v>1.3567273</v>
      </c>
      <c r="I24" s="54">
        <f t="shared" si="1"/>
        <v>2034444.279499728</v>
      </c>
      <c r="J24" s="25"/>
      <c r="L24" s="52"/>
    </row>
    <row r="25" spans="1:16" ht="136.5" customHeight="1">
      <c r="A25" s="48" t="s">
        <v>27</v>
      </c>
      <c r="B25" s="44" t="s">
        <v>8</v>
      </c>
      <c r="C25" s="45" t="s">
        <v>7</v>
      </c>
      <c r="D25" s="50">
        <v>40</v>
      </c>
      <c r="E25" s="46">
        <v>32877.75</v>
      </c>
      <c r="F25" s="46">
        <v>379.38</v>
      </c>
      <c r="G25" s="46">
        <f>D25*F25</f>
        <v>15175.2</v>
      </c>
      <c r="H25" s="56">
        <v>1.490394897</v>
      </c>
      <c r="I25" s="54">
        <f t="shared" si="1"/>
        <v>1937416.1923527156</v>
      </c>
      <c r="J25" s="25"/>
      <c r="L25" s="52"/>
      <c r="P25" s="26"/>
    </row>
    <row r="26" spans="1:12" ht="31.5">
      <c r="A26" s="9" t="s">
        <v>5</v>
      </c>
      <c r="B26" s="9"/>
      <c r="C26" s="39"/>
      <c r="D26" s="72">
        <f>SUM(D12:D25)</f>
        <v>4336</v>
      </c>
      <c r="E26" s="40"/>
      <c r="F26" s="40"/>
      <c r="G26" s="40"/>
      <c r="H26" s="41"/>
      <c r="I26" s="53">
        <f>I12+I13+I14+I15+I16+I18+I19+I20+I21+I22+I23+I24+I25+I17</f>
        <v>52211207.36217395</v>
      </c>
      <c r="J26" s="25"/>
      <c r="L26" s="25"/>
    </row>
    <row r="27" spans="1:9" ht="15.75" customHeight="1">
      <c r="A27" s="63"/>
      <c r="B27" s="63"/>
      <c r="C27" s="63"/>
      <c r="D27" s="63"/>
      <c r="E27" s="63"/>
      <c r="F27" s="9"/>
      <c r="G27" s="9"/>
      <c r="H27" s="12"/>
      <c r="I27" s="33"/>
    </row>
    <row r="28" spans="1:9" ht="23.25" customHeight="1">
      <c r="A28" s="4" t="s">
        <v>14</v>
      </c>
      <c r="B28" s="24" t="s">
        <v>37</v>
      </c>
      <c r="I28" s="31"/>
    </row>
    <row r="29" spans="1:9" ht="27.75" customHeight="1">
      <c r="A29" s="4" t="s">
        <v>13</v>
      </c>
      <c r="I29" s="27"/>
    </row>
    <row r="30" spans="1:10" ht="20.25" customHeight="1">
      <c r="A30" s="4" t="s">
        <v>15</v>
      </c>
      <c r="I30" s="34"/>
      <c r="J30" s="27"/>
    </row>
    <row r="31" spans="1:9" ht="23.25" customHeight="1">
      <c r="A31" s="4" t="s">
        <v>16</v>
      </c>
      <c r="B31" s="24" t="s">
        <v>17</v>
      </c>
      <c r="I31" s="32"/>
    </row>
    <row r="32" ht="15">
      <c r="I32" s="27"/>
    </row>
    <row r="33" ht="41.25" customHeight="1">
      <c r="I33" s="27"/>
    </row>
    <row r="34" ht="15">
      <c r="I34" s="27"/>
    </row>
    <row r="38" ht="15">
      <c r="N38" s="25"/>
    </row>
    <row r="39" ht="15">
      <c r="I39" s="23"/>
    </row>
  </sheetData>
  <sheetProtection selectLockedCells="1" selectUnlockedCells="1"/>
  <mergeCells count="8">
    <mergeCell ref="I2:N2"/>
    <mergeCell ref="A6:E6"/>
    <mergeCell ref="A7:E7"/>
    <mergeCell ref="A11:I11"/>
    <mergeCell ref="A27:E27"/>
    <mergeCell ref="A8:A9"/>
    <mergeCell ref="B8:B9"/>
    <mergeCell ref="C8:C9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2018-07-03T09:01:15Z</cp:lastPrinted>
  <dcterms:created xsi:type="dcterms:W3CDTF">2016-01-11T09:41:25Z</dcterms:created>
  <dcterms:modified xsi:type="dcterms:W3CDTF">2018-12-13T07:57:34Z</dcterms:modified>
  <cp:category/>
  <cp:version/>
  <cp:contentType/>
  <cp:contentStatus/>
</cp:coreProperties>
</file>