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1'!$A$1:$F$109</definedName>
  </definedNames>
  <calcPr fullCalcOnLoad="1"/>
</workbook>
</file>

<file path=xl/sharedStrings.xml><?xml version="1.0" encoding="utf-8"?>
<sst xmlns="http://schemas.openxmlformats.org/spreadsheetml/2006/main" count="189" uniqueCount="186">
  <si>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</si>
  <si>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</si>
  <si>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</si>
  <si>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</si>
  <si>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</si>
  <si>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</si>
  <si>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</si>
  <si>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</si>
  <si>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</si>
  <si>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</si>
  <si>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</si>
  <si>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</si>
  <si>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</si>
  <si>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</si>
  <si>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</si>
  <si>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</si>
  <si>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</si>
  <si>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</si>
  <si>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</si>
  <si>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</si>
  <si>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</si>
  <si>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</si>
  <si>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</si>
  <si>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</si>
  <si>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</si>
  <si>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</si>
  <si>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</si>
  <si>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</si>
  <si>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</si>
  <si>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</si>
  <si>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</si>
  <si>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</si>
  <si>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</si>
  <si>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</si>
  <si>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</si>
  <si>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</si>
  <si>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</si>
  <si>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</si>
  <si>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</si>
  <si>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</si>
  <si>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</si>
  <si>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</si>
  <si>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</si>
  <si>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</si>
  <si>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</si>
  <si>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</si>
  <si>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</si>
  <si>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</si>
  <si>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</si>
  <si>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</si>
  <si>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</si>
  <si>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</si>
  <si>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</si>
  <si>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</si>
  <si>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</si>
  <si>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</si>
  <si>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</si>
  <si>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</si>
  <si>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</si>
  <si>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</si>
  <si>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</si>
  <si>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</si>
  <si>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</si>
  <si>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</si>
  <si>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</si>
  <si>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</si>
  <si>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</si>
  <si>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</si>
  <si>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</si>
  <si>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</si>
  <si>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</si>
  <si>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</si>
  <si>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</si>
  <si>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</si>
  <si>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</si>
  <si>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</si>
  <si>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</si>
  <si>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</si>
  <si>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</si>
  <si>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</si>
  <si>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</si>
  <si>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</si>
  <si>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</si>
  <si>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</si>
  <si>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</si>
  <si>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</si>
  <si>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</si>
  <si>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</si>
  <si>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</si>
  <si>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</si>
  <si>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</si>
  <si>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</si>
  <si>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</si>
  <si>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</si>
  <si>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</si>
  <si>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</si>
  <si>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</si>
  <si>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</si>
  <si>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</si>
  <si>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</si>
  <si>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</si>
  <si>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</si>
  <si>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</si>
  <si>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</si>
  <si>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</si>
  <si>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</si>
  <si>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</si>
  <si>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</si>
  <si>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</si>
  <si>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</si>
  <si>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</si>
  <si>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</si>
  <si>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</si>
  <si>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</si>
  <si>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</si>
  <si>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</si>
  <si>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</si>
  <si>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</si>
  <si>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</si>
  <si>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</si>
  <si>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</si>
  <si>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</si>
  <si>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</si>
  <si>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</si>
  <si>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</si>
  <si>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</si>
  <si>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</si>
  <si>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</si>
  <si>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</si>
  <si>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</si>
  <si>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</si>
  <si>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</si>
  <si>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</si>
  <si>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</si>
  <si>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</si>
  <si>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</si>
  <si>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</si>
  <si>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</si>
  <si>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</si>
  <si>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</si>
  <si>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</si>
  <si>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</si>
  <si>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</si>
  <si>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</si>
  <si>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</si>
  <si>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</si>
  <si>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</si>
  <si>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</si>
  <si>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</si>
  <si>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</si>
  <si>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</si>
  <si>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</si>
  <si>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</si>
  <si>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</si>
  <si>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</si>
  <si>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</si>
  <si>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</si>
  <si>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</si>
  <si>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</si>
  <si>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</si>
  <si>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</si>
  <si>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</si>
  <si>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</si>
  <si>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</si>
  <si>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</si>
  <si>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</si>
  <si>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</si>
  <si>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</si>
  <si>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</si>
  <si>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</si>
  <si>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</si>
  <si>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</si>
  <si>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</si>
  <si>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</si>
  <si>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</si>
  <si>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</si>
  <si>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2020 год</t>
  </si>
  <si>
    <t>отчет                      2020 год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</si>
  <si>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</si>
  <si>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</si>
  <si>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</si>
  <si>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</si>
  <si>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Руководитель Финансового управления                                                                                                       Е.А. Гришина</t>
  </si>
  <si>
    <t>0406</t>
  </si>
  <si>
    <t>Водное хозяйство</t>
  </si>
  <si>
    <t xml:space="preserve">ИНФОРМАЦИЯ О ХОДЕ ИСПОЛНЕНИЯ БЮДЖЕТА 
МУНИЦИПАЛЬНОГО ОБРАЗОВАНИЯ г. ШАРЫПОВО 
на 01.11.2020 г.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</si>
</sst>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5" fillId="0" borderId="15" xfId="57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173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173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173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84" fontId="4" fillId="0" borderId="20" xfId="0" applyNumberFormat="1" applyFont="1" applyFill="1" applyBorder="1" applyAlignment="1">
      <alignment horizontal="center" vertical="center"/>
    </xf>
    <xf numFmtId="173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6"/>
  <sheetViews>
    <sheetView tabSelected="1" zoomScaleSheetLayoutView="100" zoomScalePageLayoutView="0" workbookViewId="0" topLeftCell="B1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148</v>
      </c>
      <c r="F9" s="6"/>
    </row>
    <row r="10" spans="2:6" ht="14.25" customHeight="1">
      <c r="B10" s="79" t="s">
        <v>185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176</v>
      </c>
      <c r="E13" s="80" t="s">
        <v>177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49</v>
      </c>
      <c r="C15" s="12" t="s">
        <v>162</v>
      </c>
      <c r="D15" s="13">
        <f>D16+D20+D22+D25+D32+D33+D40+D42+D44+D47+D48+D19</f>
        <v>207276.89999999997</v>
      </c>
      <c r="E15" s="13">
        <f>E16++E19+E20+E22+E25+E32+E33+E40+E42+E44+E47+E48</f>
        <v>162255.24000000002</v>
      </c>
      <c r="F15" s="14">
        <f aca="true" t="shared" si="0" ref="F15:F46">E15/D15</f>
        <v>0.7827946095295716</v>
      </c>
    </row>
    <row r="16" spans="1:6" ht="12.75">
      <c r="A16" s="10"/>
      <c r="B16" s="15" t="s">
        <v>160</v>
      </c>
      <c r="C16" s="16" t="s">
        <v>157</v>
      </c>
      <c r="D16" s="17">
        <v>119515.8</v>
      </c>
      <c r="E16" s="17">
        <v>97672.2</v>
      </c>
      <c r="F16" s="18">
        <f t="shared" si="0"/>
        <v>0.8172325332717515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159</v>
      </c>
      <c r="C19" s="16" t="s">
        <v>147</v>
      </c>
      <c r="D19" s="17">
        <v>1962.3</v>
      </c>
      <c r="E19" s="17">
        <v>1459.8</v>
      </c>
      <c r="F19" s="18">
        <f t="shared" si="0"/>
        <v>0.7439229475615349</v>
      </c>
    </row>
    <row r="20" spans="1:6" ht="12.75">
      <c r="A20" s="10"/>
      <c r="B20" s="20" t="s">
        <v>158</v>
      </c>
      <c r="C20" s="16" t="s">
        <v>10</v>
      </c>
      <c r="D20" s="17">
        <v>24648.6</v>
      </c>
      <c r="E20" s="17">
        <v>19195.9</v>
      </c>
      <c r="F20" s="18">
        <f t="shared" si="0"/>
        <v>0.7787825677726119</v>
      </c>
    </row>
    <row r="21" spans="1:6" ht="12.75" customHeight="1" hidden="1">
      <c r="A21" s="10"/>
      <c r="B21" s="19" t="s">
        <v>50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27480</v>
      </c>
      <c r="E22" s="17">
        <v>13381.6</v>
      </c>
      <c r="F22" s="18">
        <f t="shared" si="0"/>
        <v>0.48695778748180496</v>
      </c>
    </row>
    <row r="23" spans="1:6" ht="12.75" customHeight="1" hidden="1">
      <c r="A23" s="10"/>
      <c r="B23" s="19" t="s">
        <v>51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52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10500</v>
      </c>
      <c r="E25" s="17">
        <v>8777.9</v>
      </c>
      <c r="F25" s="18">
        <f t="shared" si="0"/>
        <v>0.8359904761904762</v>
      </c>
    </row>
    <row r="26" spans="1:6" ht="25.5" customHeight="1" hidden="1">
      <c r="A26" s="10"/>
      <c r="B26" s="19" t="s">
        <v>53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54</v>
      </c>
      <c r="C28" s="16" t="s">
        <v>55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56</v>
      </c>
      <c r="C29" s="23" t="s">
        <v>57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58</v>
      </c>
      <c r="C30" s="24" t="s">
        <v>59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60</v>
      </c>
      <c r="C31" s="16" t="s">
        <v>61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166</v>
      </c>
      <c r="C32" s="16" t="s">
        <v>167</v>
      </c>
      <c r="D32" s="17">
        <v>0</v>
      </c>
      <c r="E32" s="17">
        <v>0</v>
      </c>
      <c r="F32" s="18" t="s">
        <v>163</v>
      </c>
    </row>
    <row r="33" spans="1:6" ht="12.75" customHeight="1">
      <c r="A33" s="10"/>
      <c r="B33" s="19" t="s">
        <v>18</v>
      </c>
      <c r="C33" s="16" t="s">
        <v>62</v>
      </c>
      <c r="D33" s="17">
        <v>19478</v>
      </c>
      <c r="E33" s="17">
        <v>14034.2</v>
      </c>
      <c r="F33" s="18">
        <f t="shared" si="0"/>
        <v>0.7205154533319643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70</v>
      </c>
      <c r="C35" s="26" t="s">
        <v>80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83</v>
      </c>
      <c r="C36" s="26" t="s">
        <v>84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69</v>
      </c>
      <c r="C37" s="16" t="s">
        <v>73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79</v>
      </c>
      <c r="C38" s="16" t="s">
        <v>74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79</v>
      </c>
      <c r="C39" s="16" t="s">
        <v>75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161</v>
      </c>
      <c r="C40" s="16" t="s">
        <v>21</v>
      </c>
      <c r="D40" s="17">
        <v>157</v>
      </c>
      <c r="E40" s="17">
        <v>121.2</v>
      </c>
      <c r="F40" s="18">
        <f t="shared" si="0"/>
        <v>0.7719745222929937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64</v>
      </c>
      <c r="C42" s="32" t="s">
        <v>65</v>
      </c>
      <c r="D42" s="33">
        <v>765.8</v>
      </c>
      <c r="E42" s="33">
        <v>828.1</v>
      </c>
      <c r="F42" s="18" t="s">
        <v>163</v>
      </c>
    </row>
    <row r="43" spans="1:6" ht="25.5" hidden="1">
      <c r="A43" s="10"/>
      <c r="B43" s="31" t="s">
        <v>63</v>
      </c>
      <c r="C43" s="32" t="s">
        <v>66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1750</v>
      </c>
      <c r="E44" s="17">
        <v>2869</v>
      </c>
      <c r="F44" s="18">
        <f t="shared" si="0"/>
        <v>1.6394285714285715</v>
      </c>
    </row>
    <row r="45" spans="1:6" ht="12.75" hidden="1">
      <c r="A45" s="10"/>
      <c r="B45" s="19"/>
      <c r="C45" s="16" t="s">
        <v>71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72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949.4</v>
      </c>
      <c r="E47" s="17">
        <v>3916.9</v>
      </c>
      <c r="F47" s="18">
        <f aca="true" t="shared" si="1" ref="F47:F53">E47/D47</f>
        <v>4.125658310511902</v>
      </c>
    </row>
    <row r="48" spans="1:6" ht="13.5" customHeight="1">
      <c r="A48" s="10"/>
      <c r="B48" s="19" t="s">
        <v>48</v>
      </c>
      <c r="C48" s="16" t="s">
        <v>81</v>
      </c>
      <c r="D48" s="17">
        <v>70</v>
      </c>
      <c r="E48" s="17">
        <v>-1.56</v>
      </c>
      <c r="F48" s="18" t="s">
        <v>163</v>
      </c>
    </row>
    <row r="49" spans="1:6" ht="25.5" customHeight="1">
      <c r="A49" s="10"/>
      <c r="B49" s="34" t="s">
        <v>28</v>
      </c>
      <c r="C49" s="35" t="s">
        <v>155</v>
      </c>
      <c r="D49" s="36">
        <v>1131490.3</v>
      </c>
      <c r="E49" s="36">
        <v>814703.4</v>
      </c>
      <c r="F49" s="14">
        <f t="shared" si="1"/>
        <v>0.720026853080402</v>
      </c>
    </row>
    <row r="50" spans="1:6" ht="12.75">
      <c r="A50" s="10"/>
      <c r="B50" s="34" t="s">
        <v>174</v>
      </c>
      <c r="C50" s="35" t="s">
        <v>175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170</v>
      </c>
      <c r="C51" s="35" t="s">
        <v>171</v>
      </c>
      <c r="D51" s="36">
        <v>322.9</v>
      </c>
      <c r="E51" s="36">
        <v>318</v>
      </c>
      <c r="F51" s="14">
        <v>0</v>
      </c>
    </row>
    <row r="52" spans="1:6" ht="12.75">
      <c r="A52" s="10"/>
      <c r="B52" s="34" t="s">
        <v>156</v>
      </c>
      <c r="C52" s="35" t="s">
        <v>82</v>
      </c>
      <c r="D52" s="36">
        <v>0</v>
      </c>
      <c r="E52" s="36">
        <v>-3819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1339090.0999999999</v>
      </c>
      <c r="E53" s="36">
        <f>E15+E49+E50+E51+E52</f>
        <v>973457.64</v>
      </c>
      <c r="F53" s="14">
        <f t="shared" si="1"/>
        <v>0.7269545492121853</v>
      </c>
    </row>
    <row r="54" spans="1:6" ht="18" customHeight="1">
      <c r="A54" s="10"/>
      <c r="B54" s="37"/>
      <c r="C54" s="39" t="s">
        <v>108</v>
      </c>
      <c r="D54" s="40"/>
      <c r="E54" s="41"/>
      <c r="F54" s="42"/>
    </row>
    <row r="55" spans="1:6" ht="12.75">
      <c r="A55" s="10"/>
      <c r="B55" s="43" t="s">
        <v>29</v>
      </c>
      <c r="C55" s="44" t="s">
        <v>85</v>
      </c>
      <c r="D55" s="45">
        <f>+D56+D57+D58+D59+D60+D61+D62+D63</f>
        <v>90860.3</v>
      </c>
      <c r="E55" s="45">
        <f>+E56+E57+E58+E59+E60+E61+E62+E63</f>
        <v>56576.700000000004</v>
      </c>
      <c r="F55" s="46">
        <f aca="true" t="shared" si="2" ref="F55:F60">E55/D55</f>
        <v>0.62267789122422</v>
      </c>
    </row>
    <row r="56" spans="1:6" ht="25.5">
      <c r="A56" s="10"/>
      <c r="B56" s="47" t="s">
        <v>109</v>
      </c>
      <c r="C56" s="48" t="s">
        <v>154</v>
      </c>
      <c r="D56" s="49">
        <v>1981.8</v>
      </c>
      <c r="E56" s="49">
        <v>1532.4</v>
      </c>
      <c r="F56" s="50">
        <f t="shared" si="2"/>
        <v>0.7732364517105662</v>
      </c>
    </row>
    <row r="57" spans="1:6" ht="26.25" customHeight="1">
      <c r="A57" s="10"/>
      <c r="B57" s="47" t="s">
        <v>104</v>
      </c>
      <c r="C57" s="51" t="s">
        <v>151</v>
      </c>
      <c r="D57" s="49">
        <v>5702.8</v>
      </c>
      <c r="E57" s="49">
        <v>3519.3</v>
      </c>
      <c r="F57" s="50">
        <f t="shared" si="2"/>
        <v>0.617117906993056</v>
      </c>
    </row>
    <row r="58" spans="1:6" ht="38.25">
      <c r="A58" s="10"/>
      <c r="B58" s="52" t="s">
        <v>42</v>
      </c>
      <c r="C58" s="51" t="s">
        <v>110</v>
      </c>
      <c r="D58" s="53">
        <v>31104.7</v>
      </c>
      <c r="E58" s="53">
        <v>21353.6</v>
      </c>
      <c r="F58" s="54">
        <f t="shared" si="2"/>
        <v>0.6865071838018048</v>
      </c>
    </row>
    <row r="59" spans="1:6" ht="12.75">
      <c r="A59" s="10"/>
      <c r="B59" s="47" t="s">
        <v>164</v>
      </c>
      <c r="C59" s="51" t="s">
        <v>165</v>
      </c>
      <c r="D59" s="53">
        <v>13.8</v>
      </c>
      <c r="E59" s="53">
        <v>0</v>
      </c>
      <c r="F59" s="50">
        <v>0</v>
      </c>
    </row>
    <row r="60" spans="1:6" s="56" customFormat="1" ht="25.5">
      <c r="A60" s="55"/>
      <c r="B60" s="47" t="s">
        <v>105</v>
      </c>
      <c r="C60" s="48" t="s">
        <v>153</v>
      </c>
      <c r="D60" s="49">
        <v>13009.7</v>
      </c>
      <c r="E60" s="49">
        <v>9653.6</v>
      </c>
      <c r="F60" s="50">
        <f t="shared" si="2"/>
        <v>0.7420309461401877</v>
      </c>
    </row>
    <row r="61" spans="1:6" ht="12.75">
      <c r="A61" s="10"/>
      <c r="B61" s="47" t="s">
        <v>106</v>
      </c>
      <c r="C61" s="48" t="s">
        <v>152</v>
      </c>
      <c r="D61" s="49">
        <v>6455.4</v>
      </c>
      <c r="E61" s="49">
        <v>4913.4</v>
      </c>
      <c r="F61" s="50">
        <v>0</v>
      </c>
    </row>
    <row r="62" spans="1:6" ht="12.75">
      <c r="A62" s="10"/>
      <c r="B62" s="47" t="s">
        <v>107</v>
      </c>
      <c r="C62" s="57" t="s">
        <v>86</v>
      </c>
      <c r="D62" s="49">
        <v>1200</v>
      </c>
      <c r="E62" s="49">
        <v>0</v>
      </c>
      <c r="F62" s="50">
        <v>0</v>
      </c>
    </row>
    <row r="63" spans="1:6" ht="12.75">
      <c r="A63" s="10"/>
      <c r="B63" s="52" t="s">
        <v>127</v>
      </c>
      <c r="C63" s="51" t="s">
        <v>87</v>
      </c>
      <c r="D63" s="53">
        <v>31392.1</v>
      </c>
      <c r="E63" s="53">
        <v>15604.4</v>
      </c>
      <c r="F63" s="54">
        <f aca="true" t="shared" si="3" ref="F63:F100">E63/D63</f>
        <v>0.497080475661074</v>
      </c>
    </row>
    <row r="64" spans="1:6" ht="12.75">
      <c r="A64" s="10"/>
      <c r="B64" s="58" t="s">
        <v>67</v>
      </c>
      <c r="C64" s="44" t="s">
        <v>68</v>
      </c>
      <c r="D64" s="59">
        <f>+D65</f>
        <v>935.3</v>
      </c>
      <c r="E64" s="59">
        <f>+E65</f>
        <v>547.9</v>
      </c>
      <c r="F64" s="46">
        <f t="shared" si="3"/>
        <v>0.5858013471613386</v>
      </c>
    </row>
    <row r="65" spans="1:6" ht="12.75">
      <c r="A65" s="10"/>
      <c r="B65" s="52" t="s">
        <v>76</v>
      </c>
      <c r="C65" s="51" t="s">
        <v>88</v>
      </c>
      <c r="D65" s="53">
        <v>935.3</v>
      </c>
      <c r="E65" s="53">
        <v>547.9</v>
      </c>
      <c r="F65" s="54">
        <f t="shared" si="3"/>
        <v>0.5858013471613386</v>
      </c>
    </row>
    <row r="66" spans="1:6" ht="12.75">
      <c r="A66" s="10"/>
      <c r="B66" s="60" t="s">
        <v>30</v>
      </c>
      <c r="C66" s="44" t="s">
        <v>150</v>
      </c>
      <c r="D66" s="61">
        <f>+D67+D68</f>
        <v>4347.9</v>
      </c>
      <c r="E66" s="61">
        <f>+E67+E68</f>
        <v>2939.2</v>
      </c>
      <c r="F66" s="62">
        <f t="shared" si="3"/>
        <v>0.6760045079233653</v>
      </c>
    </row>
    <row r="67" spans="1:6" ht="25.5">
      <c r="A67" s="10"/>
      <c r="B67" s="52" t="s">
        <v>129</v>
      </c>
      <c r="C67" s="51" t="s">
        <v>128</v>
      </c>
      <c r="D67" s="53">
        <v>2070.7</v>
      </c>
      <c r="E67" s="53">
        <v>1471.3</v>
      </c>
      <c r="F67" s="54">
        <f t="shared" si="3"/>
        <v>0.7105326701115565</v>
      </c>
    </row>
    <row r="68" spans="1:6" ht="12.75">
      <c r="A68" s="10"/>
      <c r="B68" s="52" t="s">
        <v>111</v>
      </c>
      <c r="C68" s="51" t="s">
        <v>89</v>
      </c>
      <c r="D68" s="53">
        <v>2277.2</v>
      </c>
      <c r="E68" s="53">
        <v>1467.9</v>
      </c>
      <c r="F68" s="54">
        <f t="shared" si="3"/>
        <v>0.6446074126119797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+D70+D71+D72+D74+D73</f>
        <v>76633.7</v>
      </c>
      <c r="E69" s="59">
        <f>+E70+E71+E72+E74+E73</f>
        <v>46844.8</v>
      </c>
      <c r="F69" s="46">
        <f t="shared" si="3"/>
        <v>0.6112819816869081</v>
      </c>
    </row>
    <row r="70" spans="1:6" ht="12.75">
      <c r="A70" s="10">
        <v>80</v>
      </c>
      <c r="B70" s="64" t="s">
        <v>112</v>
      </c>
      <c r="C70" s="51" t="s">
        <v>90</v>
      </c>
      <c r="D70" s="53">
        <v>342.4</v>
      </c>
      <c r="E70" s="53">
        <v>268.8</v>
      </c>
      <c r="F70" s="54">
        <f t="shared" si="3"/>
        <v>0.7850467289719627</v>
      </c>
    </row>
    <row r="71" spans="1:6" ht="12.75">
      <c r="A71" s="10"/>
      <c r="B71" s="64" t="s">
        <v>183</v>
      </c>
      <c r="C71" s="51" t="s">
        <v>184</v>
      </c>
      <c r="D71" s="53">
        <v>4026</v>
      </c>
      <c r="E71" s="53">
        <v>0</v>
      </c>
      <c r="F71" s="54">
        <f t="shared" si="3"/>
        <v>0</v>
      </c>
    </row>
    <row r="72" spans="1:6" ht="12.75">
      <c r="A72" s="10">
        <v>82</v>
      </c>
      <c r="B72" s="64" t="s">
        <v>32</v>
      </c>
      <c r="C72" s="51" t="s">
        <v>91</v>
      </c>
      <c r="D72" s="53">
        <v>24382.8</v>
      </c>
      <c r="E72" s="53">
        <v>17912.7</v>
      </c>
      <c r="F72" s="54">
        <f t="shared" si="3"/>
        <v>0.7346449136276392</v>
      </c>
    </row>
    <row r="73" spans="1:6" ht="12.75">
      <c r="A73" s="10"/>
      <c r="B73" s="64" t="s">
        <v>145</v>
      </c>
      <c r="C73" s="51" t="s">
        <v>146</v>
      </c>
      <c r="D73" s="53">
        <v>43702</v>
      </c>
      <c r="E73" s="53">
        <v>26696.7</v>
      </c>
      <c r="F73" s="54">
        <f t="shared" si="3"/>
        <v>0.6108805089011945</v>
      </c>
    </row>
    <row r="74" spans="1:6" ht="18" customHeight="1">
      <c r="A74" s="10"/>
      <c r="B74" s="52" t="s">
        <v>77</v>
      </c>
      <c r="C74" s="51" t="s">
        <v>43</v>
      </c>
      <c r="D74" s="53">
        <v>4180.5</v>
      </c>
      <c r="E74" s="53">
        <v>1966.6</v>
      </c>
      <c r="F74" s="54">
        <f t="shared" si="3"/>
        <v>0.47042219830163856</v>
      </c>
    </row>
    <row r="75" spans="1:6" ht="12.75">
      <c r="A75" s="10"/>
      <c r="B75" s="65" t="s">
        <v>33</v>
      </c>
      <c r="C75" s="44" t="s">
        <v>0</v>
      </c>
      <c r="D75" s="59">
        <f>+D76+D77+D78+D79</f>
        <v>146134.59999999998</v>
      </c>
      <c r="E75" s="59">
        <f>+E76+E77+E78+E79</f>
        <v>78510.40000000001</v>
      </c>
      <c r="F75" s="46">
        <f t="shared" si="3"/>
        <v>0.5372471680218102</v>
      </c>
    </row>
    <row r="76" spans="1:6" ht="12.75">
      <c r="A76" s="10"/>
      <c r="B76" s="52" t="s">
        <v>34</v>
      </c>
      <c r="C76" s="51" t="s">
        <v>92</v>
      </c>
      <c r="D76" s="53">
        <v>5421.2</v>
      </c>
      <c r="E76" s="53">
        <v>3591.5</v>
      </c>
      <c r="F76" s="54">
        <f t="shared" si="3"/>
        <v>0.6624916992547776</v>
      </c>
    </row>
    <row r="77" spans="1:6" ht="12.75">
      <c r="A77" s="10"/>
      <c r="B77" s="52" t="s">
        <v>35</v>
      </c>
      <c r="C77" s="51" t="s">
        <v>93</v>
      </c>
      <c r="D77" s="53">
        <v>20733</v>
      </c>
      <c r="E77" s="53">
        <v>5905.5</v>
      </c>
      <c r="F77" s="54">
        <f t="shared" si="3"/>
        <v>0.2848357690638113</v>
      </c>
    </row>
    <row r="78" spans="1:6" ht="12.75">
      <c r="A78" s="10"/>
      <c r="B78" s="52" t="s">
        <v>130</v>
      </c>
      <c r="C78" s="51" t="s">
        <v>131</v>
      </c>
      <c r="D78" s="66">
        <v>99241.4</v>
      </c>
      <c r="E78" s="53">
        <v>58895.8</v>
      </c>
      <c r="F78" s="54">
        <f t="shared" si="3"/>
        <v>0.5934599874649089</v>
      </c>
    </row>
    <row r="79" spans="1:6" ht="14.25" customHeight="1">
      <c r="A79" s="10"/>
      <c r="B79" s="52" t="s">
        <v>78</v>
      </c>
      <c r="C79" s="51" t="s">
        <v>113</v>
      </c>
      <c r="D79" s="53">
        <v>20739</v>
      </c>
      <c r="E79" s="53">
        <v>10117.6</v>
      </c>
      <c r="F79" s="54">
        <f t="shared" si="3"/>
        <v>0.4878538020155263</v>
      </c>
    </row>
    <row r="80" spans="1:6" ht="14.25" customHeight="1">
      <c r="A80" s="10"/>
      <c r="B80" s="65" t="s">
        <v>178</v>
      </c>
      <c r="C80" s="44" t="s">
        <v>181</v>
      </c>
      <c r="D80" s="59">
        <f>+D81</f>
        <v>1366.4</v>
      </c>
      <c r="E80" s="59">
        <f>+E81</f>
        <v>571.8</v>
      </c>
      <c r="F80" s="46">
        <f>E80/D80</f>
        <v>0.41847189695550346</v>
      </c>
    </row>
    <row r="81" spans="1:6" ht="14.25" customHeight="1">
      <c r="A81" s="10"/>
      <c r="B81" s="52" t="s">
        <v>179</v>
      </c>
      <c r="C81" s="51" t="s">
        <v>180</v>
      </c>
      <c r="D81" s="53">
        <v>1366.4</v>
      </c>
      <c r="E81" s="53">
        <v>571.8</v>
      </c>
      <c r="F81" s="54">
        <f>E81/D81</f>
        <v>0.41847189695550346</v>
      </c>
    </row>
    <row r="82" spans="1:6" ht="12.75">
      <c r="A82" s="10"/>
      <c r="B82" s="65" t="s">
        <v>36</v>
      </c>
      <c r="C82" s="44" t="s">
        <v>2</v>
      </c>
      <c r="D82" s="59">
        <f>+D83+D84+D85+D86+D87</f>
        <v>857911.9</v>
      </c>
      <c r="E82" s="59">
        <f>+E83+E84+E85+E86+E87</f>
        <v>626256.8</v>
      </c>
      <c r="F82" s="54">
        <f t="shared" si="3"/>
        <v>0.7299779849189644</v>
      </c>
    </row>
    <row r="83" spans="1:6" ht="12.75">
      <c r="A83" s="10"/>
      <c r="B83" s="52" t="s">
        <v>114</v>
      </c>
      <c r="C83" s="51" t="s">
        <v>94</v>
      </c>
      <c r="D83" s="53">
        <v>346412.3</v>
      </c>
      <c r="E83" s="53">
        <v>247959</v>
      </c>
      <c r="F83" s="54">
        <f t="shared" si="3"/>
        <v>0.7157915582096825</v>
      </c>
    </row>
    <row r="84" spans="1:6" ht="12.75">
      <c r="A84" s="10"/>
      <c r="B84" s="52" t="s">
        <v>115</v>
      </c>
      <c r="C84" s="51" t="s">
        <v>95</v>
      </c>
      <c r="D84" s="53">
        <v>361087.5</v>
      </c>
      <c r="E84" s="53">
        <v>275030.2</v>
      </c>
      <c r="F84" s="54">
        <f t="shared" si="3"/>
        <v>0.7616718939315263</v>
      </c>
    </row>
    <row r="85" spans="1:6" ht="12.75">
      <c r="A85" s="10"/>
      <c r="B85" s="52" t="s">
        <v>168</v>
      </c>
      <c r="C85" s="51" t="s">
        <v>169</v>
      </c>
      <c r="D85" s="53">
        <v>70447.5</v>
      </c>
      <c r="E85" s="53">
        <v>52361.2</v>
      </c>
      <c r="F85" s="54">
        <f t="shared" si="3"/>
        <v>0.7432655523616878</v>
      </c>
    </row>
    <row r="86" spans="1:6" ht="12.75">
      <c r="A86" s="10"/>
      <c r="B86" s="52" t="s">
        <v>116</v>
      </c>
      <c r="C86" s="51" t="s">
        <v>117</v>
      </c>
      <c r="D86" s="53">
        <v>29686.2</v>
      </c>
      <c r="E86" s="53">
        <v>16541.5</v>
      </c>
      <c r="F86" s="54">
        <f t="shared" si="3"/>
        <v>0.5572117684311229</v>
      </c>
    </row>
    <row r="87" spans="1:6" ht="12.75">
      <c r="A87" s="10"/>
      <c r="B87" s="52" t="s">
        <v>44</v>
      </c>
      <c r="C87" s="51" t="s">
        <v>96</v>
      </c>
      <c r="D87" s="53">
        <v>50278.4</v>
      </c>
      <c r="E87" s="53">
        <v>34364.9</v>
      </c>
      <c r="F87" s="54">
        <f t="shared" si="3"/>
        <v>0.6834923147912424</v>
      </c>
    </row>
    <row r="88" spans="1:6" ht="12.75">
      <c r="A88" s="10"/>
      <c r="B88" s="60" t="s">
        <v>37</v>
      </c>
      <c r="C88" s="44" t="s">
        <v>149</v>
      </c>
      <c r="D88" s="61">
        <f>+D89+D90</f>
        <v>86970.4</v>
      </c>
      <c r="E88" s="61">
        <f>+E89+E90</f>
        <v>54782</v>
      </c>
      <c r="F88" s="62">
        <f t="shared" si="3"/>
        <v>0.6298924691619218</v>
      </c>
    </row>
    <row r="89" spans="1:6" ht="12.75">
      <c r="A89" s="10"/>
      <c r="B89" s="52" t="s">
        <v>118</v>
      </c>
      <c r="C89" s="51" t="s">
        <v>97</v>
      </c>
      <c r="D89" s="53">
        <v>61529.6</v>
      </c>
      <c r="E89" s="53">
        <v>36720.3</v>
      </c>
      <c r="F89" s="54">
        <f t="shared" si="3"/>
        <v>0.5967908128770544</v>
      </c>
    </row>
    <row r="90" spans="1:6" ht="13.5" customHeight="1">
      <c r="A90" s="10"/>
      <c r="B90" s="52" t="s">
        <v>132</v>
      </c>
      <c r="C90" s="51" t="s">
        <v>119</v>
      </c>
      <c r="D90" s="53">
        <v>25440.8</v>
      </c>
      <c r="E90" s="53">
        <v>18061.7</v>
      </c>
      <c r="F90" s="54">
        <f t="shared" si="3"/>
        <v>0.7099501588000378</v>
      </c>
    </row>
    <row r="91" spans="1:6" ht="12.75">
      <c r="A91" s="10"/>
      <c r="B91" s="65" t="s">
        <v>38</v>
      </c>
      <c r="C91" s="44" t="s">
        <v>120</v>
      </c>
      <c r="D91" s="59">
        <f>+D92</f>
        <v>76.3</v>
      </c>
      <c r="E91" s="59">
        <f>+E92</f>
        <v>76.3</v>
      </c>
      <c r="F91" s="46">
        <f t="shared" si="3"/>
        <v>1</v>
      </c>
    </row>
    <row r="92" spans="1:6" ht="12.75">
      <c r="A92" s="10"/>
      <c r="B92" s="52" t="s">
        <v>133</v>
      </c>
      <c r="C92" s="51" t="s">
        <v>134</v>
      </c>
      <c r="D92" s="53">
        <v>76.3</v>
      </c>
      <c r="E92" s="53">
        <v>76.3</v>
      </c>
      <c r="F92" s="54">
        <f t="shared" si="3"/>
        <v>1</v>
      </c>
    </row>
    <row r="93" spans="1:6" ht="12.75">
      <c r="A93" s="10"/>
      <c r="B93" s="65" t="s">
        <v>121</v>
      </c>
      <c r="C93" s="44" t="s">
        <v>39</v>
      </c>
      <c r="D93" s="59">
        <f>+D94+D95+D96+D97+D98</f>
        <v>25804.7</v>
      </c>
      <c r="E93" s="59">
        <f>+E94+E95+E96+E97+E98</f>
        <v>10866.599999999999</v>
      </c>
      <c r="F93" s="46">
        <f t="shared" si="3"/>
        <v>0.42110933279596346</v>
      </c>
    </row>
    <row r="94" spans="1:6" ht="12.75">
      <c r="A94" s="10"/>
      <c r="B94" s="52" t="s">
        <v>122</v>
      </c>
      <c r="C94" s="51" t="s">
        <v>98</v>
      </c>
      <c r="D94" s="53">
        <v>1131.2</v>
      </c>
      <c r="E94" s="53">
        <v>807</v>
      </c>
      <c r="F94" s="54">
        <f t="shared" si="3"/>
        <v>0.7134016973125884</v>
      </c>
    </row>
    <row r="95" spans="1:6" ht="12.75">
      <c r="A95" s="10"/>
      <c r="B95" s="52" t="s">
        <v>123</v>
      </c>
      <c r="C95" s="51" t="s">
        <v>99</v>
      </c>
      <c r="D95" s="53">
        <v>0</v>
      </c>
      <c r="E95" s="53">
        <v>0</v>
      </c>
      <c r="F95" s="54">
        <v>0</v>
      </c>
    </row>
    <row r="96" spans="1:6" ht="12.75">
      <c r="A96" s="10"/>
      <c r="B96" s="52" t="s">
        <v>124</v>
      </c>
      <c r="C96" s="51" t="s">
        <v>100</v>
      </c>
      <c r="D96" s="53">
        <v>12289.4</v>
      </c>
      <c r="E96" s="53">
        <v>1507.8</v>
      </c>
      <c r="F96" s="54">
        <f t="shared" si="3"/>
        <v>0.12269109964685013</v>
      </c>
    </row>
    <row r="97" spans="1:6" ht="12.75">
      <c r="A97" s="10"/>
      <c r="B97" s="52" t="s">
        <v>125</v>
      </c>
      <c r="C97" s="51" t="s">
        <v>101</v>
      </c>
      <c r="D97" s="53">
        <v>11372.6</v>
      </c>
      <c r="E97" s="53">
        <v>7758.5</v>
      </c>
      <c r="F97" s="54">
        <f t="shared" si="3"/>
        <v>0.6822098728522941</v>
      </c>
    </row>
    <row r="98" spans="1:6" ht="12.75">
      <c r="A98" s="10"/>
      <c r="B98" s="52" t="s">
        <v>45</v>
      </c>
      <c r="C98" s="51" t="s">
        <v>126</v>
      </c>
      <c r="D98" s="53">
        <v>1011.5</v>
      </c>
      <c r="E98" s="53">
        <v>793.3</v>
      </c>
      <c r="F98" s="54">
        <f t="shared" si="3"/>
        <v>0.7842807711319821</v>
      </c>
    </row>
    <row r="99" spans="1:6" ht="12.75">
      <c r="A99" s="10"/>
      <c r="B99" s="67" t="s">
        <v>135</v>
      </c>
      <c r="C99" s="44" t="s">
        <v>136</v>
      </c>
      <c r="D99" s="68">
        <f>+D102+D101+D100</f>
        <v>77410</v>
      </c>
      <c r="E99" s="68">
        <f>+E102+E101+E100</f>
        <v>57000.9</v>
      </c>
      <c r="F99" s="46">
        <f t="shared" si="3"/>
        <v>0.7363506006975843</v>
      </c>
    </row>
    <row r="100" spans="1:6" ht="12.75">
      <c r="A100" s="10"/>
      <c r="B100" s="52" t="s">
        <v>143</v>
      </c>
      <c r="C100" s="51" t="s">
        <v>144</v>
      </c>
      <c r="D100" s="66">
        <v>41178.5</v>
      </c>
      <c r="E100" s="66">
        <v>31306.8</v>
      </c>
      <c r="F100" s="54">
        <f t="shared" si="3"/>
        <v>0.7602705295239021</v>
      </c>
    </row>
    <row r="101" spans="1:6" ht="12.75">
      <c r="A101" s="10"/>
      <c r="B101" s="52" t="s">
        <v>172</v>
      </c>
      <c r="C101" s="51" t="s">
        <v>173</v>
      </c>
      <c r="D101" s="66">
        <v>8292.2</v>
      </c>
      <c r="E101" s="66">
        <v>5259.7</v>
      </c>
      <c r="F101" s="54">
        <f>E101/D101</f>
        <v>0.634294879525337</v>
      </c>
    </row>
    <row r="102" spans="1:6" ht="12.75">
      <c r="A102" s="10"/>
      <c r="B102" s="52" t="s">
        <v>137</v>
      </c>
      <c r="C102" s="51" t="s">
        <v>138</v>
      </c>
      <c r="D102" s="66">
        <v>27939.3</v>
      </c>
      <c r="E102" s="66">
        <v>20434.4</v>
      </c>
      <c r="F102" s="54">
        <f>E102/D102</f>
        <v>0.7313855393656964</v>
      </c>
    </row>
    <row r="103" spans="1:6" ht="12.75">
      <c r="A103" s="10"/>
      <c r="B103" s="67" t="s">
        <v>139</v>
      </c>
      <c r="C103" s="44" t="s">
        <v>141</v>
      </c>
      <c r="D103" s="68">
        <f>+D104</f>
        <v>0</v>
      </c>
      <c r="E103" s="68">
        <f>+E104</f>
        <v>0</v>
      </c>
      <c r="F103" s="46">
        <v>0</v>
      </c>
    </row>
    <row r="104" spans="1:6" ht="14.25" customHeight="1">
      <c r="A104" s="10"/>
      <c r="B104" s="52" t="s">
        <v>140</v>
      </c>
      <c r="C104" s="51" t="s">
        <v>142</v>
      </c>
      <c r="D104" s="53">
        <v>0</v>
      </c>
      <c r="E104" s="53">
        <v>0</v>
      </c>
      <c r="F104" s="54">
        <v>0</v>
      </c>
    </row>
    <row r="105" spans="1:6" ht="12.75">
      <c r="A105" s="10"/>
      <c r="B105" s="52"/>
      <c r="C105" s="69" t="s">
        <v>102</v>
      </c>
      <c r="D105" s="70">
        <f>+D93+D91+D88+D82+D80+D75+D69+D66+D64+D55+D103+D99</f>
        <v>1368451.5</v>
      </c>
      <c r="E105" s="70">
        <f>+E93+E91+E88+E82+E80+E75+E69+E66+E64+E55+E103+E99</f>
        <v>934973.4000000001</v>
      </c>
      <c r="F105" s="71">
        <f>E105/D105</f>
        <v>0.6832345903380573</v>
      </c>
    </row>
    <row r="106" spans="1:6" ht="13.5" thickBot="1">
      <c r="A106" s="72"/>
      <c r="B106" s="73"/>
      <c r="C106" s="74" t="s">
        <v>103</v>
      </c>
      <c r="D106" s="75">
        <f>+D53-D105</f>
        <v>-29361.40000000014</v>
      </c>
      <c r="E106" s="75">
        <f>+E53-E105</f>
        <v>38484.239999999874</v>
      </c>
      <c r="F106" s="76"/>
    </row>
    <row r="107" spans="2:5" ht="12.75">
      <c r="B107" s="78"/>
      <c r="C107" s="78"/>
      <c r="D107" s="78"/>
      <c r="E107" s="78"/>
    </row>
    <row r="109" spans="2:6" ht="12.75">
      <c r="B109" s="77" t="s">
        <v>182</v>
      </c>
      <c r="C109" s="77"/>
      <c r="D109" s="77"/>
      <c r="E109" s="77"/>
      <c r="F109" s="77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  <row r="114" spans="2:6" ht="12.75">
      <c r="B114" s="88"/>
      <c r="C114" s="88"/>
      <c r="D114" s="88"/>
      <c r="E114" s="88"/>
      <c r="F114" s="88"/>
    </row>
    <row r="115" spans="2:6" ht="12.75">
      <c r="B115" s="88"/>
      <c r="C115" s="88"/>
      <c r="D115" s="88"/>
      <c r="E115" s="88"/>
      <c r="F115" s="88"/>
    </row>
    <row r="116" spans="2:6" ht="12.75">
      <c r="B116" s="88"/>
      <c r="C116" s="88"/>
      <c r="D116" s="88"/>
      <c r="E116" s="88"/>
      <c r="F116" s="88"/>
    </row>
  </sheetData>
  <sheetProtection/>
  <mergeCells count="13">
    <mergeCell ref="B113:F113"/>
    <mergeCell ref="B114:F114"/>
    <mergeCell ref="B115:F115"/>
    <mergeCell ref="B116:F116"/>
    <mergeCell ref="B110:F110"/>
    <mergeCell ref="B111:F111"/>
    <mergeCell ref="B112:F112"/>
    <mergeCell ref="B107:E107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2020-11-12T07:33:09Z</cp:lastPrinted>
  <dcterms:created xsi:type="dcterms:W3CDTF">2000-04-20T02:38:47Z</dcterms:created>
  <dcterms:modified xsi:type="dcterms:W3CDTF">2020-11-12T07:43:27Z</dcterms:modified>
  <cp:category/>
  <cp:version/>
  <cp:contentType/>
  <cp:contentStatus/>
</cp:coreProperties>
</file>