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1'!$A$1:$F$110</definedName>
  </definedNames>
  <calcPr fullCalcOnLoad="1"/>
</workbook>
</file>

<file path=xl/sharedStrings.xml><?xml version="1.0" encoding="utf-8"?>
<sst xmlns="http://schemas.openxmlformats.org/spreadsheetml/2006/main" count="187" uniqueCount="186">
  <si>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</si>
  <si>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</si>
  <si>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</si>
  <si>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</si>
  <si>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</si>
  <si>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</si>
  <si>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</si>
  <si>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</si>
  <si>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</si>
  <si>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</si>
  <si>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</si>
  <si>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</si>
  <si>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</si>
  <si>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</si>
  <si>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</si>
  <si>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</si>
  <si>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</si>
  <si>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</si>
  <si>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</si>
  <si>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</si>
  <si>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</si>
  <si>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</si>
  <si>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</si>
  <si>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</si>
  <si>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</si>
  <si>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</si>
  <si>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</si>
  <si>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</si>
  <si>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</si>
  <si>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</si>
  <si>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</si>
  <si>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</si>
  <si>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</si>
  <si>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</si>
  <si>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</si>
  <si>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</si>
  <si>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</si>
  <si>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</si>
  <si>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</si>
  <si>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</si>
  <si>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</si>
  <si>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</si>
  <si>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</si>
  <si>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</si>
  <si>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</si>
  <si>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</si>
  <si>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</si>
  <si>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</si>
  <si>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</si>
  <si>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</si>
  <si>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</si>
  <si>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</si>
  <si>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</si>
  <si>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</si>
  <si>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</si>
  <si>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</si>
  <si>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</si>
  <si>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</si>
  <si>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</si>
  <si>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</si>
  <si>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</si>
  <si>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</si>
  <si>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</si>
  <si>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</si>
  <si>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</si>
  <si>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</si>
  <si>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</si>
  <si>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</si>
  <si>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</si>
  <si>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</si>
  <si>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</si>
  <si>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</si>
  <si>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</si>
  <si>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</si>
  <si>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</si>
  <si>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</si>
  <si>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</si>
  <si>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</si>
  <si>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</si>
  <si>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</si>
  <si>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</si>
  <si>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</si>
  <si>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</si>
  <si>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</si>
  <si>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</si>
  <si>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</si>
  <si>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</si>
  <si>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</si>
  <si>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</si>
  <si>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</si>
  <si>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</si>
  <si>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</si>
  <si>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</si>
  <si>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</si>
  <si>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</si>
  <si>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</si>
  <si>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</si>
  <si>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</si>
  <si>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</si>
  <si>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</si>
  <si>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</si>
  <si>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</si>
  <si>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</si>
  <si>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</si>
  <si>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</si>
  <si>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</si>
  <si>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</si>
  <si>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</si>
  <si>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</si>
  <si>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</si>
  <si>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</si>
  <si>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</si>
  <si>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</si>
  <si>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</si>
  <si>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</si>
  <si>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</si>
  <si>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</si>
  <si>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</si>
  <si>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</si>
  <si>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</si>
  <si>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</si>
  <si>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</si>
  <si>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</si>
  <si>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</si>
  <si>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</si>
  <si>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</si>
  <si>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</si>
  <si>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</si>
  <si>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</si>
  <si>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</si>
  <si>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</si>
  <si>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</si>
  <si>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</si>
  <si>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</si>
  <si>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</si>
  <si>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</si>
  <si>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</si>
  <si>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</si>
  <si>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</si>
  <si>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</si>
  <si>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</si>
  <si>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</si>
  <si>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</si>
  <si>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</si>
  <si>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</si>
  <si>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</si>
  <si>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</si>
  <si>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</si>
  <si>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</si>
  <si>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</si>
  <si>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</si>
  <si>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</si>
  <si>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</si>
  <si>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</si>
  <si>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</si>
  <si>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</si>
  <si>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</si>
  <si>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</si>
  <si>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</si>
  <si>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</si>
  <si>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</si>
  <si>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</si>
  <si>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</si>
  <si>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</si>
  <si>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</si>
  <si>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</si>
  <si>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</si>
  <si>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</si>
  <si>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</si>
  <si>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</si>
  <si>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</si>
  <si>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</si>
  <si>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</si>
  <si>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</si>
  <si>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0600</t>
  </si>
  <si>
    <t>0603</t>
  </si>
  <si>
    <t>Охрана объектов растительного и животного мира и среды их обитания</t>
  </si>
  <si>
    <t>Охрана окружающей среды</t>
  </si>
  <si>
    <t>0406</t>
  </si>
  <si>
    <t>Водное хозяйство</t>
  </si>
  <si>
    <t>0605</t>
  </si>
  <si>
    <t>Другие вопросы в области охраны окружающей среды</t>
  </si>
  <si>
    <t xml:space="preserve">ИНФОРМАЦИЯ О ХОДЕ ИСПОЛНЕНИЯ БЮДЖЕТА 
МУНИЦИПАЛЬНОГО ОБРАЗОВАНИЯ г. ШАРЫПОВО 
на 01.07.2022 г.           </t>
  </si>
  <si>
    <t>отчет 1 полугодие 2021 год</t>
  </si>
  <si>
    <t>отчет 1 полугодие 2022 год</t>
  </si>
  <si>
    <t>факт исполненения 1 полуг. 2022 года к факту исполнения 1 полуг. 2021 года, %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</si>
</sst>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84" fontId="7" fillId="0" borderId="13" xfId="0" applyNumberFormat="1" applyFont="1" applyFill="1" applyBorder="1" applyAlignment="1">
      <alignment horizontal="center" vertical="center"/>
    </xf>
    <xf numFmtId="173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84" fontId="8" fillId="0" borderId="15" xfId="0" applyNumberFormat="1" applyFont="1" applyFill="1" applyBorder="1" applyAlignment="1">
      <alignment horizontal="center" vertical="center"/>
    </xf>
    <xf numFmtId="173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84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84" fontId="16" fillId="0" borderId="15" xfId="0" applyNumberFormat="1" applyFont="1" applyFill="1" applyBorder="1" applyAlignment="1">
      <alignment horizontal="center" vertical="center"/>
    </xf>
    <xf numFmtId="173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84" fontId="5" fillId="0" borderId="15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84" fontId="3" fillId="0" borderId="17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84" fontId="5" fillId="0" borderId="17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84" fontId="4" fillId="0" borderId="15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49" fontId="3" fillId="0" borderId="19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184" fontId="4" fillId="0" borderId="19" xfId="0" applyNumberFormat="1" applyFont="1" applyFill="1" applyBorder="1" applyAlignment="1">
      <alignment horizontal="center" vertical="center"/>
    </xf>
    <xf numFmtId="173" fontId="4" fillId="0" borderId="20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84" fontId="5" fillId="34" borderId="15" xfId="0" applyNumberFormat="1" applyFont="1" applyFill="1" applyBorder="1" applyAlignment="1">
      <alignment horizontal="center" vertical="center"/>
    </xf>
    <xf numFmtId="184" fontId="7" fillId="0" borderId="13" xfId="0" applyNumberFormat="1" applyFont="1" applyBorder="1" applyAlignment="1">
      <alignment horizontal="center" vertical="center"/>
    </xf>
    <xf numFmtId="184" fontId="7" fillId="0" borderId="15" xfId="0" applyNumberFormat="1" applyFont="1" applyBorder="1" applyAlignment="1">
      <alignment horizontal="center" vertical="center"/>
    </xf>
    <xf numFmtId="184" fontId="16" fillId="0" borderId="15" xfId="0" applyNumberFormat="1" applyFont="1" applyBorder="1" applyAlignment="1">
      <alignment horizontal="center" vertical="center"/>
    </xf>
    <xf numFmtId="184" fontId="3" fillId="0" borderId="17" xfId="0" applyNumberFormat="1" applyFont="1" applyBorder="1" applyAlignment="1">
      <alignment horizontal="center" vertical="center"/>
    </xf>
    <xf numFmtId="184" fontId="3" fillId="0" borderId="15" xfId="0" applyNumberFormat="1" applyFont="1" applyBorder="1" applyAlignment="1">
      <alignment horizontal="center" vertical="center"/>
    </xf>
    <xf numFmtId="184" fontId="5" fillId="0" borderId="15" xfId="0" applyNumberFormat="1" applyFont="1" applyBorder="1" applyAlignment="1">
      <alignment horizontal="center" vertical="center"/>
    </xf>
    <xf numFmtId="184" fontId="5" fillId="0" borderId="17" xfId="0" applyNumberFormat="1" applyFont="1" applyBorder="1" applyAlignment="1">
      <alignment horizontal="center" vertical="center"/>
    </xf>
    <xf numFmtId="184" fontId="3" fillId="0" borderId="15" xfId="0" applyNumberFormat="1" applyFont="1" applyBorder="1" applyAlignment="1">
      <alignment horizontal="center" vertical="center"/>
    </xf>
    <xf numFmtId="184" fontId="5" fillId="0" borderId="15" xfId="0" applyNumberFormat="1" applyFont="1" applyBorder="1" applyAlignment="1">
      <alignment horizontal="center" vertical="center"/>
    </xf>
    <xf numFmtId="184" fontId="4" fillId="0" borderId="15" xfId="0" applyNumberFormat="1" applyFont="1" applyBorder="1" applyAlignment="1">
      <alignment horizontal="center" vertical="center"/>
    </xf>
    <xf numFmtId="184" fontId="4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72" fontId="4" fillId="0" borderId="21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1" fontId="4" fillId="0" borderId="24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7"/>
  <sheetViews>
    <sheetView tabSelected="1" zoomScaleSheetLayoutView="100" zoomScalePageLayoutView="0" workbookViewId="0" topLeftCell="B77">
      <selection activeCell="B110" sqref="B110:D110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4" width="13.875" style="2" customWidth="1"/>
    <col min="5" max="5" width="13.875" style="3" customWidth="1"/>
    <col min="6" max="6" width="25.62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147</v>
      </c>
      <c r="F9" s="6"/>
    </row>
    <row r="10" spans="2:6" ht="14.25" customHeight="1">
      <c r="B10" s="86" t="s">
        <v>182</v>
      </c>
      <c r="C10" s="86"/>
      <c r="D10" s="86"/>
      <c r="E10" s="86"/>
      <c r="F10" s="86"/>
    </row>
    <row r="11" spans="2:6" ht="22.5" customHeight="1">
      <c r="B11" s="86"/>
      <c r="C11" s="86"/>
      <c r="D11" s="86"/>
      <c r="E11" s="86"/>
      <c r="F11" s="86"/>
    </row>
    <row r="12" ht="13.5" customHeight="1" thickBot="1">
      <c r="F12" s="7" t="s">
        <v>39</v>
      </c>
    </row>
    <row r="13" spans="1:6" ht="12.75" customHeight="1">
      <c r="A13" s="8"/>
      <c r="B13" s="89" t="s">
        <v>5</v>
      </c>
      <c r="C13" s="90"/>
      <c r="D13" s="93" t="s">
        <v>183</v>
      </c>
      <c r="E13" s="87" t="s">
        <v>184</v>
      </c>
      <c r="F13" s="95" t="s">
        <v>185</v>
      </c>
    </row>
    <row r="14" spans="1:6" ht="25.5" customHeight="1" thickBot="1">
      <c r="A14" s="9"/>
      <c r="B14" s="91"/>
      <c r="C14" s="92"/>
      <c r="D14" s="94"/>
      <c r="E14" s="88"/>
      <c r="F14" s="96"/>
    </row>
    <row r="15" spans="1:6" ht="12.75">
      <c r="A15" s="10"/>
      <c r="B15" s="11" t="s">
        <v>48</v>
      </c>
      <c r="C15" s="12" t="s">
        <v>161</v>
      </c>
      <c r="D15" s="73">
        <f>D16++D19+D20+D22+D25+D32+D33+D40+D42+D44+D47+D48</f>
        <v>119176.20000000003</v>
      </c>
      <c r="E15" s="13">
        <f>E16++E19+E20+E22+E25+E32+E33+E40+E42+E44+E47+E48</f>
        <v>125495.50000000001</v>
      </c>
      <c r="F15" s="14">
        <f>E15/D15</f>
        <v>1.053024848921177</v>
      </c>
    </row>
    <row r="16" spans="1:6" ht="12.75">
      <c r="A16" s="10"/>
      <c r="B16" s="15" t="s">
        <v>159</v>
      </c>
      <c r="C16" s="16" t="s">
        <v>156</v>
      </c>
      <c r="D16" s="33">
        <v>62356.9</v>
      </c>
      <c r="E16" s="17">
        <v>64678.2</v>
      </c>
      <c r="F16" s="18">
        <f>E16/D16</f>
        <v>1.037226032724526</v>
      </c>
    </row>
    <row r="17" spans="1:6" ht="12.75" customHeight="1" hidden="1">
      <c r="A17" s="10"/>
      <c r="B17" s="19" t="s">
        <v>6</v>
      </c>
      <c r="C17" s="16" t="s">
        <v>7</v>
      </c>
      <c r="D17" s="33"/>
      <c r="E17" s="17"/>
      <c r="F17" s="18" t="e">
        <f>E17/#REF!</f>
        <v>#REF!</v>
      </c>
    </row>
    <row r="18" spans="1:6" ht="12.75" customHeight="1" hidden="1">
      <c r="A18" s="10"/>
      <c r="B18" s="19" t="s">
        <v>8</v>
      </c>
      <c r="C18" s="16" t="s">
        <v>3</v>
      </c>
      <c r="D18" s="33"/>
      <c r="E18" s="17"/>
      <c r="F18" s="18" t="e">
        <f>E18/#REF!</f>
        <v>#REF!</v>
      </c>
    </row>
    <row r="19" spans="1:6" ht="13.5" customHeight="1">
      <c r="A19" s="10"/>
      <c r="B19" s="20" t="s">
        <v>158</v>
      </c>
      <c r="C19" s="16" t="s">
        <v>146</v>
      </c>
      <c r="D19" s="33">
        <v>931</v>
      </c>
      <c r="E19" s="17">
        <v>2210.6</v>
      </c>
      <c r="F19" s="18">
        <f aca="true" t="shared" si="0" ref="F19:F53">E19/D19</f>
        <v>2.3744360902255637</v>
      </c>
    </row>
    <row r="20" spans="1:6" ht="12.75">
      <c r="A20" s="10"/>
      <c r="B20" s="20" t="s">
        <v>157</v>
      </c>
      <c r="C20" s="16" t="s">
        <v>9</v>
      </c>
      <c r="D20" s="33">
        <v>36364.3</v>
      </c>
      <c r="E20" s="17">
        <v>37940.3</v>
      </c>
      <c r="F20" s="18">
        <f t="shared" si="0"/>
        <v>1.0433392090594347</v>
      </c>
    </row>
    <row r="21" spans="1:6" ht="12.75" customHeight="1" hidden="1">
      <c r="A21" s="10"/>
      <c r="B21" s="19" t="s">
        <v>49</v>
      </c>
      <c r="C21" s="16" t="s">
        <v>10</v>
      </c>
      <c r="D21" s="33"/>
      <c r="E21" s="17"/>
      <c r="F21" s="18" t="e">
        <f t="shared" si="0"/>
        <v>#DIV/0!</v>
      </c>
    </row>
    <row r="22" spans="1:6" ht="12.75">
      <c r="A22" s="10"/>
      <c r="B22" s="19" t="s">
        <v>11</v>
      </c>
      <c r="C22" s="16" t="s">
        <v>12</v>
      </c>
      <c r="D22" s="33">
        <v>4937.9</v>
      </c>
      <c r="E22" s="17">
        <v>5555.3</v>
      </c>
      <c r="F22" s="18">
        <f t="shared" si="0"/>
        <v>1.1250329087263817</v>
      </c>
    </row>
    <row r="23" spans="1:6" ht="12.75" customHeight="1" hidden="1">
      <c r="A23" s="10"/>
      <c r="B23" s="19" t="s">
        <v>50</v>
      </c>
      <c r="C23" s="21" t="s">
        <v>4</v>
      </c>
      <c r="D23" s="33"/>
      <c r="E23" s="17"/>
      <c r="F23" s="18" t="e">
        <f t="shared" si="0"/>
        <v>#DIV/0!</v>
      </c>
    </row>
    <row r="24" spans="1:6" ht="12.75" customHeight="1" hidden="1">
      <c r="A24" s="10"/>
      <c r="B24" s="19" t="s">
        <v>51</v>
      </c>
      <c r="C24" s="21" t="s">
        <v>13</v>
      </c>
      <c r="D24" s="33"/>
      <c r="E24" s="17"/>
      <c r="F24" s="18" t="e">
        <f t="shared" si="0"/>
        <v>#DIV/0!</v>
      </c>
    </row>
    <row r="25" spans="1:6" ht="12.75">
      <c r="A25" s="10"/>
      <c r="B25" s="19" t="s">
        <v>14</v>
      </c>
      <c r="C25" s="16" t="s">
        <v>15</v>
      </c>
      <c r="D25" s="33">
        <v>5217.1</v>
      </c>
      <c r="E25" s="17">
        <v>5871.9</v>
      </c>
      <c r="F25" s="18">
        <f t="shared" si="0"/>
        <v>1.1255103409940388</v>
      </c>
    </row>
    <row r="26" spans="1:6" ht="25.5" customHeight="1" hidden="1">
      <c r="A26" s="10"/>
      <c r="B26" s="19" t="s">
        <v>52</v>
      </c>
      <c r="C26" s="16" t="s">
        <v>16</v>
      </c>
      <c r="D26" s="33"/>
      <c r="E26" s="17"/>
      <c r="F26" s="18" t="e">
        <f t="shared" si="0"/>
        <v>#DIV/0!</v>
      </c>
    </row>
    <row r="27" spans="1:6" ht="12.75" customHeight="1" hidden="1">
      <c r="A27" s="10"/>
      <c r="B27" s="19" t="s">
        <v>46</v>
      </c>
      <c r="C27" s="16" t="s">
        <v>45</v>
      </c>
      <c r="D27" s="33"/>
      <c r="E27" s="17"/>
      <c r="F27" s="18" t="e">
        <f t="shared" si="0"/>
        <v>#DIV/0!</v>
      </c>
    </row>
    <row r="28" spans="1:6" ht="25.5" customHeight="1" hidden="1">
      <c r="A28" s="10"/>
      <c r="B28" s="22" t="s">
        <v>53</v>
      </c>
      <c r="C28" s="16" t="s">
        <v>54</v>
      </c>
      <c r="D28" s="33"/>
      <c r="E28" s="17"/>
      <c r="F28" s="18" t="e">
        <f t="shared" si="0"/>
        <v>#DIV/0!</v>
      </c>
    </row>
    <row r="29" spans="1:6" ht="28.5" customHeight="1" hidden="1">
      <c r="A29" s="10"/>
      <c r="B29" s="22" t="s">
        <v>55</v>
      </c>
      <c r="C29" s="23" t="s">
        <v>56</v>
      </c>
      <c r="D29" s="33"/>
      <c r="E29" s="17"/>
      <c r="F29" s="18" t="e">
        <f t="shared" si="0"/>
        <v>#DIV/0!</v>
      </c>
    </row>
    <row r="30" spans="1:6" ht="12.75" hidden="1">
      <c r="A30" s="10"/>
      <c r="B30" s="19" t="s">
        <v>57</v>
      </c>
      <c r="C30" s="24" t="s">
        <v>58</v>
      </c>
      <c r="D30" s="33"/>
      <c r="E30" s="17"/>
      <c r="F30" s="18" t="e">
        <f t="shared" si="0"/>
        <v>#DIV/0!</v>
      </c>
    </row>
    <row r="31" spans="1:6" ht="12.75" hidden="1">
      <c r="A31" s="10"/>
      <c r="B31" s="19" t="s">
        <v>59</v>
      </c>
      <c r="C31" s="16" t="s">
        <v>60</v>
      </c>
      <c r="D31" s="33"/>
      <c r="E31" s="17"/>
      <c r="F31" s="18" t="e">
        <f t="shared" si="0"/>
        <v>#DIV/0!</v>
      </c>
    </row>
    <row r="32" spans="1:6" ht="25.5">
      <c r="A32" s="10"/>
      <c r="B32" s="19" t="s">
        <v>164</v>
      </c>
      <c r="C32" s="16" t="s">
        <v>165</v>
      </c>
      <c r="D32" s="33">
        <v>5.3</v>
      </c>
      <c r="E32" s="17">
        <v>0.6</v>
      </c>
      <c r="F32" s="18">
        <f t="shared" si="0"/>
        <v>0.11320754716981132</v>
      </c>
    </row>
    <row r="33" spans="1:6" ht="12.75" customHeight="1">
      <c r="A33" s="10"/>
      <c r="B33" s="19" t="s">
        <v>17</v>
      </c>
      <c r="C33" s="16" t="s">
        <v>61</v>
      </c>
      <c r="D33" s="33">
        <v>7192.3</v>
      </c>
      <c r="E33" s="17">
        <v>8151.6</v>
      </c>
      <c r="F33" s="18">
        <f t="shared" si="0"/>
        <v>1.1333787522767405</v>
      </c>
    </row>
    <row r="34" spans="1:6" ht="25.5" hidden="1">
      <c r="A34" s="10"/>
      <c r="B34" s="19" t="s">
        <v>18</v>
      </c>
      <c r="C34" s="16" t="s">
        <v>19</v>
      </c>
      <c r="D34" s="33"/>
      <c r="E34" s="17"/>
      <c r="F34" s="18" t="e">
        <f t="shared" si="0"/>
        <v>#DIV/0!</v>
      </c>
    </row>
    <row r="35" spans="1:6" s="4" customFormat="1" ht="12.75" hidden="1">
      <c r="A35" s="25"/>
      <c r="B35" s="19" t="s">
        <v>69</v>
      </c>
      <c r="C35" s="26" t="s">
        <v>79</v>
      </c>
      <c r="D35" s="33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82</v>
      </c>
      <c r="C36" s="26" t="s">
        <v>83</v>
      </c>
      <c r="D36" s="33"/>
      <c r="E36" s="17"/>
      <c r="F36" s="18" t="e">
        <f t="shared" si="0"/>
        <v>#DIV/0!</v>
      </c>
    </row>
    <row r="37" spans="1:6" s="4" customFormat="1" ht="12.75" hidden="1">
      <c r="A37" s="25"/>
      <c r="B37" s="19" t="s">
        <v>68</v>
      </c>
      <c r="C37" s="16" t="s">
        <v>72</v>
      </c>
      <c r="D37" s="33"/>
      <c r="E37" s="17"/>
      <c r="F37" s="18" t="e">
        <f t="shared" si="0"/>
        <v>#DIV/0!</v>
      </c>
    </row>
    <row r="38" spans="1:6" ht="12.75" hidden="1">
      <c r="A38" s="10"/>
      <c r="B38" s="27" t="s">
        <v>78</v>
      </c>
      <c r="C38" s="16" t="s">
        <v>73</v>
      </c>
      <c r="D38" s="33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78</v>
      </c>
      <c r="C39" s="16" t="s">
        <v>74</v>
      </c>
      <c r="D39" s="33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160</v>
      </c>
      <c r="C40" s="16" t="s">
        <v>20</v>
      </c>
      <c r="D40" s="33">
        <v>303.6</v>
      </c>
      <c r="E40" s="17">
        <v>57.1</v>
      </c>
      <c r="F40" s="18">
        <f t="shared" si="0"/>
        <v>0.1880764163372859</v>
      </c>
    </row>
    <row r="41" spans="1:6" s="29" customFormat="1" ht="12.75" hidden="1">
      <c r="A41" s="28"/>
      <c r="B41" s="19" t="s">
        <v>21</v>
      </c>
      <c r="C41" s="16" t="s">
        <v>22</v>
      </c>
      <c r="D41" s="33"/>
      <c r="E41" s="17"/>
      <c r="F41" s="18" t="e">
        <f t="shared" si="0"/>
        <v>#DIV/0!</v>
      </c>
    </row>
    <row r="42" spans="1:6" ht="25.5">
      <c r="A42" s="10"/>
      <c r="B42" s="31" t="s">
        <v>63</v>
      </c>
      <c r="C42" s="32" t="s">
        <v>64</v>
      </c>
      <c r="D42" s="33">
        <v>147.5</v>
      </c>
      <c r="E42" s="33">
        <v>9.4</v>
      </c>
      <c r="F42" s="18">
        <f t="shared" si="0"/>
        <v>0.06372881355932204</v>
      </c>
    </row>
    <row r="43" spans="1:6" ht="25.5" hidden="1">
      <c r="A43" s="10"/>
      <c r="B43" s="31" t="s">
        <v>62</v>
      </c>
      <c r="C43" s="32" t="s">
        <v>65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23</v>
      </c>
      <c r="C44" s="16" t="s">
        <v>24</v>
      </c>
      <c r="D44" s="33">
        <v>1265.9</v>
      </c>
      <c r="E44" s="17">
        <v>537.5</v>
      </c>
      <c r="F44" s="18">
        <f t="shared" si="0"/>
        <v>0.42459909945493324</v>
      </c>
    </row>
    <row r="45" spans="1:6" ht="12.75" hidden="1">
      <c r="A45" s="10"/>
      <c r="B45" s="19"/>
      <c r="C45" s="16" t="s">
        <v>70</v>
      </c>
      <c r="D45" s="33"/>
      <c r="E45" s="17"/>
      <c r="F45" s="18" t="e">
        <f t="shared" si="0"/>
        <v>#DIV/0!</v>
      </c>
    </row>
    <row r="46" spans="1:6" ht="12.75" hidden="1">
      <c r="A46" s="10"/>
      <c r="B46" s="19"/>
      <c r="C46" s="16" t="s">
        <v>71</v>
      </c>
      <c r="D46" s="33"/>
      <c r="E46" s="17"/>
      <c r="F46" s="18" t="e">
        <f t="shared" si="0"/>
        <v>#DIV/0!</v>
      </c>
    </row>
    <row r="47" spans="1:6" ht="12.75">
      <c r="A47" s="10"/>
      <c r="B47" s="19" t="s">
        <v>25</v>
      </c>
      <c r="C47" s="16" t="s">
        <v>26</v>
      </c>
      <c r="D47" s="33">
        <v>445.1</v>
      </c>
      <c r="E47" s="17">
        <v>489.3</v>
      </c>
      <c r="F47" s="18">
        <f t="shared" si="0"/>
        <v>1.0993035272972365</v>
      </c>
    </row>
    <row r="48" spans="1:6" ht="13.5" customHeight="1">
      <c r="A48" s="10"/>
      <c r="B48" s="19" t="s">
        <v>47</v>
      </c>
      <c r="C48" s="16" t="s">
        <v>80</v>
      </c>
      <c r="D48" s="33">
        <v>9.3</v>
      </c>
      <c r="E48" s="17">
        <v>-6.3</v>
      </c>
      <c r="F48" s="18">
        <f t="shared" si="0"/>
        <v>-0.6774193548387096</v>
      </c>
    </row>
    <row r="49" spans="1:6" ht="25.5" customHeight="1">
      <c r="A49" s="10"/>
      <c r="B49" s="34" t="s">
        <v>27</v>
      </c>
      <c r="C49" s="35" t="s">
        <v>154</v>
      </c>
      <c r="D49" s="74">
        <v>495275.6</v>
      </c>
      <c r="E49" s="36">
        <v>585640.5</v>
      </c>
      <c r="F49" s="14">
        <f t="shared" si="0"/>
        <v>1.182453769174173</v>
      </c>
    </row>
    <row r="50" spans="1:6" ht="12.75">
      <c r="A50" s="10"/>
      <c r="B50" s="34" t="s">
        <v>172</v>
      </c>
      <c r="C50" s="35" t="s">
        <v>173</v>
      </c>
      <c r="D50" s="74">
        <v>0</v>
      </c>
      <c r="E50" s="36">
        <v>0</v>
      </c>
      <c r="F50" s="14">
        <v>0</v>
      </c>
    </row>
    <row r="51" spans="1:6" ht="12.75">
      <c r="A51" s="10"/>
      <c r="B51" s="34" t="s">
        <v>168</v>
      </c>
      <c r="C51" s="35" t="s">
        <v>169</v>
      </c>
      <c r="D51" s="74">
        <v>0</v>
      </c>
      <c r="E51" s="36">
        <v>0</v>
      </c>
      <c r="F51" s="14">
        <v>0</v>
      </c>
    </row>
    <row r="52" spans="1:6" ht="12.75">
      <c r="A52" s="10"/>
      <c r="B52" s="34" t="s">
        <v>155</v>
      </c>
      <c r="C52" s="35" t="s">
        <v>81</v>
      </c>
      <c r="D52" s="74">
        <v>-1753.6</v>
      </c>
      <c r="E52" s="36">
        <v>-338.7</v>
      </c>
      <c r="F52" s="14">
        <f t="shared" si="0"/>
        <v>0.1931455291970803</v>
      </c>
    </row>
    <row r="53" spans="1:6" ht="12.75">
      <c r="A53" s="10"/>
      <c r="B53" s="37"/>
      <c r="C53" s="38" t="s">
        <v>1</v>
      </c>
      <c r="D53" s="74">
        <f>D15+D49+D50+D51+D52</f>
        <v>612698.2000000001</v>
      </c>
      <c r="E53" s="36">
        <f>E15+E49+E50+E51+E52</f>
        <v>710797.3</v>
      </c>
      <c r="F53" s="14">
        <f t="shared" si="0"/>
        <v>1.1601099856340364</v>
      </c>
    </row>
    <row r="54" spans="1:6" ht="18" customHeight="1">
      <c r="A54" s="10"/>
      <c r="B54" s="37"/>
      <c r="C54" s="39" t="s">
        <v>107</v>
      </c>
      <c r="D54" s="75"/>
      <c r="E54" s="40"/>
      <c r="F54" s="41"/>
    </row>
    <row r="55" spans="1:6" ht="12.75">
      <c r="A55" s="10"/>
      <c r="B55" s="42" t="s">
        <v>28</v>
      </c>
      <c r="C55" s="43" t="s">
        <v>84</v>
      </c>
      <c r="D55" s="44">
        <f>+D56+D57+D58+D59+D60+D61+D62+D63</f>
        <v>33568.3</v>
      </c>
      <c r="E55" s="44">
        <f>+E56+E57+E58+E59+E60+E61+E62+E63</f>
        <v>35147.4</v>
      </c>
      <c r="F55" s="18">
        <f aca="true" t="shared" si="1" ref="F55:F105">E55/D55</f>
        <v>1.047041405135202</v>
      </c>
    </row>
    <row r="56" spans="1:6" ht="25.5">
      <c r="A56" s="10"/>
      <c r="B56" s="45" t="s">
        <v>108</v>
      </c>
      <c r="C56" s="46" t="s">
        <v>153</v>
      </c>
      <c r="D56" s="76">
        <v>1052.1</v>
      </c>
      <c r="E56" s="47">
        <v>1514.3</v>
      </c>
      <c r="F56" s="18">
        <f t="shared" si="1"/>
        <v>1.4393118524855053</v>
      </c>
    </row>
    <row r="57" spans="1:6" ht="26.25" customHeight="1">
      <c r="A57" s="10"/>
      <c r="B57" s="45" t="s">
        <v>103</v>
      </c>
      <c r="C57" s="48" t="s">
        <v>150</v>
      </c>
      <c r="D57" s="76">
        <v>2409.7</v>
      </c>
      <c r="E57" s="47">
        <v>2587.3</v>
      </c>
      <c r="F57" s="18">
        <f t="shared" si="1"/>
        <v>1.073702120595925</v>
      </c>
    </row>
    <row r="58" spans="1:6" ht="38.25">
      <c r="A58" s="10"/>
      <c r="B58" s="49" t="s">
        <v>41</v>
      </c>
      <c r="C58" s="48" t="s">
        <v>109</v>
      </c>
      <c r="D58" s="77">
        <v>13429</v>
      </c>
      <c r="E58" s="50">
        <v>14051</v>
      </c>
      <c r="F58" s="18">
        <f t="shared" si="1"/>
        <v>1.046317670712637</v>
      </c>
    </row>
    <row r="59" spans="1:6" ht="12.75">
      <c r="A59" s="10"/>
      <c r="B59" s="45" t="s">
        <v>162</v>
      </c>
      <c r="C59" s="48" t="s">
        <v>163</v>
      </c>
      <c r="D59" s="77">
        <v>0</v>
      </c>
      <c r="E59" s="50">
        <v>68.7</v>
      </c>
      <c r="F59" s="18">
        <v>0</v>
      </c>
    </row>
    <row r="60" spans="1:6" s="52" customFormat="1" ht="25.5">
      <c r="A60" s="51"/>
      <c r="B60" s="45" t="s">
        <v>104</v>
      </c>
      <c r="C60" s="46" t="s">
        <v>152</v>
      </c>
      <c r="D60" s="76">
        <v>6347.2</v>
      </c>
      <c r="E60" s="47">
        <v>6455.5</v>
      </c>
      <c r="F60" s="18">
        <f t="shared" si="1"/>
        <v>1.0170626417948072</v>
      </c>
    </row>
    <row r="61" spans="1:6" ht="12.75">
      <c r="A61" s="10"/>
      <c r="B61" s="45" t="s">
        <v>105</v>
      </c>
      <c r="C61" s="46" t="s">
        <v>151</v>
      </c>
      <c r="D61" s="76">
        <v>0</v>
      </c>
      <c r="E61" s="47">
        <v>0</v>
      </c>
      <c r="F61" s="18">
        <v>0</v>
      </c>
    </row>
    <row r="62" spans="1:6" ht="12.75">
      <c r="A62" s="10"/>
      <c r="B62" s="45" t="s">
        <v>106</v>
      </c>
      <c r="C62" s="53" t="s">
        <v>85</v>
      </c>
      <c r="D62" s="76">
        <v>0</v>
      </c>
      <c r="E62" s="47">
        <v>0</v>
      </c>
      <c r="F62" s="18">
        <v>0</v>
      </c>
    </row>
    <row r="63" spans="1:6" ht="12.75">
      <c r="A63" s="10"/>
      <c r="B63" s="49" t="s">
        <v>126</v>
      </c>
      <c r="C63" s="48" t="s">
        <v>86</v>
      </c>
      <c r="D63" s="77">
        <v>10330.3</v>
      </c>
      <c r="E63" s="50">
        <v>10470.6</v>
      </c>
      <c r="F63" s="18">
        <f t="shared" si="1"/>
        <v>1.01358140615471</v>
      </c>
    </row>
    <row r="64" spans="1:6" ht="12.75">
      <c r="A64" s="10"/>
      <c r="B64" s="54" t="s">
        <v>66</v>
      </c>
      <c r="C64" s="43" t="s">
        <v>67</v>
      </c>
      <c r="D64" s="78">
        <f>+D65</f>
        <v>411.1</v>
      </c>
      <c r="E64" s="55">
        <f>+E65</f>
        <v>337.6</v>
      </c>
      <c r="F64" s="18">
        <f t="shared" si="1"/>
        <v>0.821211384091462</v>
      </c>
    </row>
    <row r="65" spans="1:6" ht="12.75">
      <c r="A65" s="10"/>
      <c r="B65" s="49" t="s">
        <v>75</v>
      </c>
      <c r="C65" s="48" t="s">
        <v>87</v>
      </c>
      <c r="D65" s="77">
        <v>411.1</v>
      </c>
      <c r="E65" s="50">
        <v>337.6</v>
      </c>
      <c r="F65" s="18">
        <f t="shared" si="1"/>
        <v>0.821211384091462</v>
      </c>
    </row>
    <row r="66" spans="1:6" ht="12.75">
      <c r="A66" s="10"/>
      <c r="B66" s="56" t="s">
        <v>29</v>
      </c>
      <c r="C66" s="43" t="s">
        <v>149</v>
      </c>
      <c r="D66" s="79">
        <f>+D67+D68</f>
        <v>1642.6</v>
      </c>
      <c r="E66" s="57">
        <f>+E67+E68</f>
        <v>1745.8</v>
      </c>
      <c r="F66" s="18">
        <f t="shared" si="1"/>
        <v>1.0628272251308901</v>
      </c>
    </row>
    <row r="67" spans="1:6" ht="25.5">
      <c r="A67" s="10"/>
      <c r="B67" s="49" t="s">
        <v>128</v>
      </c>
      <c r="C67" s="48" t="s">
        <v>127</v>
      </c>
      <c r="D67" s="77">
        <v>815.5</v>
      </c>
      <c r="E67" s="50">
        <v>842.9</v>
      </c>
      <c r="F67" s="18">
        <f t="shared" si="1"/>
        <v>1.0335990190067443</v>
      </c>
    </row>
    <row r="68" spans="1:6" ht="12.75">
      <c r="A68" s="10"/>
      <c r="B68" s="49" t="s">
        <v>110</v>
      </c>
      <c r="C68" s="48" t="s">
        <v>88</v>
      </c>
      <c r="D68" s="77">
        <v>827.1</v>
      </c>
      <c r="E68" s="50">
        <v>902.9</v>
      </c>
      <c r="F68" s="18">
        <f t="shared" si="1"/>
        <v>1.0916455084028533</v>
      </c>
    </row>
    <row r="69" spans="1:6" ht="12.75">
      <c r="A69" s="10">
        <v>79</v>
      </c>
      <c r="B69" s="58" t="s">
        <v>30</v>
      </c>
      <c r="C69" s="43" t="s">
        <v>40</v>
      </c>
      <c r="D69" s="78">
        <f>+D70+D71+D72+D74+D73</f>
        <v>24588.3</v>
      </c>
      <c r="E69" s="55">
        <f>+E70+E71+E72+E74+E73</f>
        <v>25136.799999999996</v>
      </c>
      <c r="F69" s="18">
        <f t="shared" si="1"/>
        <v>1.02230735756437</v>
      </c>
    </row>
    <row r="70" spans="1:6" ht="12.75">
      <c r="A70" s="10">
        <v>80</v>
      </c>
      <c r="B70" s="59" t="s">
        <v>111</v>
      </c>
      <c r="C70" s="48" t="s">
        <v>89</v>
      </c>
      <c r="D70" s="77">
        <v>83.6</v>
      </c>
      <c r="E70" s="50">
        <v>82.4</v>
      </c>
      <c r="F70" s="18">
        <f t="shared" si="1"/>
        <v>0.9856459330143542</v>
      </c>
    </row>
    <row r="71" spans="1:6" ht="12.75">
      <c r="A71" s="10"/>
      <c r="B71" s="59" t="s">
        <v>178</v>
      </c>
      <c r="C71" s="48" t="s">
        <v>179</v>
      </c>
      <c r="D71" s="77">
        <v>0</v>
      </c>
      <c r="E71" s="50">
        <v>0</v>
      </c>
      <c r="F71" s="18">
        <v>0</v>
      </c>
    </row>
    <row r="72" spans="1:6" ht="12.75">
      <c r="A72" s="10">
        <v>82</v>
      </c>
      <c r="B72" s="59" t="s">
        <v>31</v>
      </c>
      <c r="C72" s="48" t="s">
        <v>90</v>
      </c>
      <c r="D72" s="77">
        <v>11246</v>
      </c>
      <c r="E72" s="50">
        <v>14737.8</v>
      </c>
      <c r="F72" s="18">
        <f t="shared" si="1"/>
        <v>1.3104926195980793</v>
      </c>
    </row>
    <row r="73" spans="1:6" ht="12.75">
      <c r="A73" s="10"/>
      <c r="B73" s="59" t="s">
        <v>144</v>
      </c>
      <c r="C73" s="48" t="s">
        <v>145</v>
      </c>
      <c r="D73" s="77">
        <v>11805.8</v>
      </c>
      <c r="E73" s="50">
        <v>8671.1</v>
      </c>
      <c r="F73" s="18">
        <f t="shared" si="1"/>
        <v>0.7344779684561826</v>
      </c>
    </row>
    <row r="74" spans="1:6" ht="18" customHeight="1">
      <c r="A74" s="10"/>
      <c r="B74" s="49" t="s">
        <v>76</v>
      </c>
      <c r="C74" s="48" t="s">
        <v>42</v>
      </c>
      <c r="D74" s="77">
        <v>1452.9</v>
      </c>
      <c r="E74" s="50">
        <v>1645.5</v>
      </c>
      <c r="F74" s="18">
        <f t="shared" si="1"/>
        <v>1.132562461284328</v>
      </c>
    </row>
    <row r="75" spans="1:6" ht="12.75">
      <c r="A75" s="10"/>
      <c r="B75" s="60" t="s">
        <v>32</v>
      </c>
      <c r="C75" s="43" t="s">
        <v>0</v>
      </c>
      <c r="D75" s="78">
        <f>+D76+D77+D78+D79</f>
        <v>22426.6</v>
      </c>
      <c r="E75" s="72">
        <f>+E76+E77+E78+E79</f>
        <v>28279.2</v>
      </c>
      <c r="F75" s="18">
        <f t="shared" si="1"/>
        <v>1.2609668875353377</v>
      </c>
    </row>
    <row r="76" spans="1:6" ht="12.75">
      <c r="A76" s="10"/>
      <c r="B76" s="49" t="s">
        <v>33</v>
      </c>
      <c r="C76" s="48" t="s">
        <v>91</v>
      </c>
      <c r="D76" s="77">
        <v>3188.9</v>
      </c>
      <c r="E76" s="50">
        <v>5812</v>
      </c>
      <c r="F76" s="18">
        <f t="shared" si="1"/>
        <v>1.8225720467872935</v>
      </c>
    </row>
    <row r="77" spans="1:6" ht="12.75">
      <c r="A77" s="10"/>
      <c r="B77" s="49" t="s">
        <v>34</v>
      </c>
      <c r="C77" s="48" t="s">
        <v>92</v>
      </c>
      <c r="D77" s="77">
        <v>3295.5</v>
      </c>
      <c r="E77" s="50">
        <v>2064</v>
      </c>
      <c r="F77" s="18">
        <f t="shared" si="1"/>
        <v>0.6263086026399636</v>
      </c>
    </row>
    <row r="78" spans="1:6" ht="12.75">
      <c r="A78" s="10"/>
      <c r="B78" s="49" t="s">
        <v>129</v>
      </c>
      <c r="C78" s="48" t="s">
        <v>130</v>
      </c>
      <c r="D78" s="77">
        <v>9666.9</v>
      </c>
      <c r="E78" s="50">
        <v>13400.4</v>
      </c>
      <c r="F78" s="18">
        <f t="shared" si="1"/>
        <v>1.3862148155044534</v>
      </c>
    </row>
    <row r="79" spans="1:6" ht="14.25" customHeight="1">
      <c r="A79" s="10"/>
      <c r="B79" s="49" t="s">
        <v>77</v>
      </c>
      <c r="C79" s="48" t="s">
        <v>112</v>
      </c>
      <c r="D79" s="77">
        <v>6275.3</v>
      </c>
      <c r="E79" s="50">
        <v>7002.8</v>
      </c>
      <c r="F79" s="18">
        <f t="shared" si="1"/>
        <v>1.1159307124758975</v>
      </c>
    </row>
    <row r="80" spans="1:6" ht="14.25" customHeight="1">
      <c r="A80" s="10"/>
      <c r="B80" s="60" t="s">
        <v>174</v>
      </c>
      <c r="C80" s="43" t="s">
        <v>177</v>
      </c>
      <c r="D80" s="78">
        <f>+D81+D82</f>
        <v>0</v>
      </c>
      <c r="E80" s="55">
        <f>+E81+E82</f>
        <v>572.4</v>
      </c>
      <c r="F80" s="18">
        <v>0</v>
      </c>
    </row>
    <row r="81" spans="1:6" ht="14.25" customHeight="1">
      <c r="A81" s="10"/>
      <c r="B81" s="49" t="s">
        <v>175</v>
      </c>
      <c r="C81" s="48" t="s">
        <v>176</v>
      </c>
      <c r="D81" s="77">
        <v>0</v>
      </c>
      <c r="E81" s="50">
        <v>572.4</v>
      </c>
      <c r="F81" s="18">
        <v>0</v>
      </c>
    </row>
    <row r="82" spans="1:6" ht="14.25" customHeight="1">
      <c r="A82" s="10"/>
      <c r="B82" s="49" t="s">
        <v>180</v>
      </c>
      <c r="C82" s="48" t="s">
        <v>181</v>
      </c>
      <c r="D82" s="77">
        <v>0</v>
      </c>
      <c r="E82" s="50">
        <v>0</v>
      </c>
      <c r="F82" s="18">
        <v>0</v>
      </c>
    </row>
    <row r="83" spans="1:6" ht="12.75">
      <c r="A83" s="10"/>
      <c r="B83" s="60" t="s">
        <v>35</v>
      </c>
      <c r="C83" s="43" t="s">
        <v>2</v>
      </c>
      <c r="D83" s="78">
        <f>+D84+D85+D86+D87+D88</f>
        <v>456303.60000000003</v>
      </c>
      <c r="E83" s="55">
        <f>+E84+E85+E86+E87+E88</f>
        <v>511954.3</v>
      </c>
      <c r="F83" s="18">
        <f t="shared" si="1"/>
        <v>1.121959809214742</v>
      </c>
    </row>
    <row r="84" spans="1:6" ht="12.75">
      <c r="A84" s="10"/>
      <c r="B84" s="49" t="s">
        <v>113</v>
      </c>
      <c r="C84" s="48" t="s">
        <v>93</v>
      </c>
      <c r="D84" s="77">
        <v>179609.9</v>
      </c>
      <c r="E84" s="50">
        <v>202998.9</v>
      </c>
      <c r="F84" s="18">
        <f t="shared" si="1"/>
        <v>1.1302211069657073</v>
      </c>
    </row>
    <row r="85" spans="1:6" ht="12.75">
      <c r="A85" s="10"/>
      <c r="B85" s="49" t="s">
        <v>114</v>
      </c>
      <c r="C85" s="48" t="s">
        <v>94</v>
      </c>
      <c r="D85" s="77">
        <v>200568.1</v>
      </c>
      <c r="E85" s="50">
        <v>219699.2</v>
      </c>
      <c r="F85" s="18">
        <f t="shared" si="1"/>
        <v>1.0953845601568744</v>
      </c>
    </row>
    <row r="86" spans="1:6" ht="12.75">
      <c r="A86" s="10"/>
      <c r="B86" s="49" t="s">
        <v>166</v>
      </c>
      <c r="C86" s="48" t="s">
        <v>167</v>
      </c>
      <c r="D86" s="77">
        <v>38280.4</v>
      </c>
      <c r="E86" s="50">
        <v>45543.2</v>
      </c>
      <c r="F86" s="18">
        <f t="shared" si="1"/>
        <v>1.189726335148013</v>
      </c>
    </row>
    <row r="87" spans="1:6" ht="12.75">
      <c r="A87" s="10"/>
      <c r="B87" s="49" t="s">
        <v>115</v>
      </c>
      <c r="C87" s="48" t="s">
        <v>116</v>
      </c>
      <c r="D87" s="77">
        <v>14374</v>
      </c>
      <c r="E87" s="50">
        <v>18197.7</v>
      </c>
      <c r="F87" s="18">
        <f t="shared" si="1"/>
        <v>1.2660150271323223</v>
      </c>
    </row>
    <row r="88" spans="1:6" ht="12.75">
      <c r="A88" s="10"/>
      <c r="B88" s="49" t="s">
        <v>43</v>
      </c>
      <c r="C88" s="48" t="s">
        <v>95</v>
      </c>
      <c r="D88" s="77">
        <v>23471.2</v>
      </c>
      <c r="E88" s="50">
        <v>25515.3</v>
      </c>
      <c r="F88" s="18">
        <f t="shared" si="1"/>
        <v>1.0870897099423975</v>
      </c>
    </row>
    <row r="89" spans="1:6" ht="12.75">
      <c r="A89" s="10"/>
      <c r="B89" s="56" t="s">
        <v>36</v>
      </c>
      <c r="C89" s="43" t="s">
        <v>148</v>
      </c>
      <c r="D89" s="79">
        <f>+D90+D91</f>
        <v>38921.5</v>
      </c>
      <c r="E89" s="57">
        <f>+E90+E91</f>
        <v>43320.100000000006</v>
      </c>
      <c r="F89" s="18">
        <f t="shared" si="1"/>
        <v>1.113012088434413</v>
      </c>
    </row>
    <row r="90" spans="1:6" ht="12.75">
      <c r="A90" s="10"/>
      <c r="B90" s="49" t="s">
        <v>117</v>
      </c>
      <c r="C90" s="48" t="s">
        <v>96</v>
      </c>
      <c r="D90" s="77">
        <v>27221.7</v>
      </c>
      <c r="E90" s="50">
        <v>28728.4</v>
      </c>
      <c r="F90" s="18">
        <f t="shared" si="1"/>
        <v>1.0553492250667666</v>
      </c>
    </row>
    <row r="91" spans="1:6" ht="13.5" customHeight="1">
      <c r="A91" s="10"/>
      <c r="B91" s="49" t="s">
        <v>131</v>
      </c>
      <c r="C91" s="48" t="s">
        <v>118</v>
      </c>
      <c r="D91" s="77">
        <v>11699.8</v>
      </c>
      <c r="E91" s="50">
        <v>14591.7</v>
      </c>
      <c r="F91" s="18">
        <f t="shared" si="1"/>
        <v>1.2471751653874426</v>
      </c>
    </row>
    <row r="92" spans="1:6" ht="12.75">
      <c r="A92" s="10"/>
      <c r="B92" s="60" t="s">
        <v>37</v>
      </c>
      <c r="C92" s="43" t="s">
        <v>119</v>
      </c>
      <c r="D92" s="78">
        <f>+D93</f>
        <v>0</v>
      </c>
      <c r="E92" s="55">
        <f>+E93</f>
        <v>0</v>
      </c>
      <c r="F92" s="18">
        <v>0</v>
      </c>
    </row>
    <row r="93" spans="1:6" ht="12.75">
      <c r="A93" s="10"/>
      <c r="B93" s="49" t="s">
        <v>132</v>
      </c>
      <c r="C93" s="48" t="s">
        <v>133</v>
      </c>
      <c r="D93" s="77">
        <v>0</v>
      </c>
      <c r="E93" s="50">
        <v>0</v>
      </c>
      <c r="F93" s="18">
        <v>0</v>
      </c>
    </row>
    <row r="94" spans="1:6" ht="12.75">
      <c r="A94" s="10"/>
      <c r="B94" s="60" t="s">
        <v>120</v>
      </c>
      <c r="C94" s="43" t="s">
        <v>38</v>
      </c>
      <c r="D94" s="78">
        <f>+D95+D96+D97+D98+D99</f>
        <v>15897.800000000001</v>
      </c>
      <c r="E94" s="55">
        <f>+E95+E96+E97+E98+E99</f>
        <v>14237.5</v>
      </c>
      <c r="F94" s="18">
        <f t="shared" si="1"/>
        <v>0.8955641661110342</v>
      </c>
    </row>
    <row r="95" spans="1:6" ht="12.75">
      <c r="A95" s="10"/>
      <c r="B95" s="49" t="s">
        <v>121</v>
      </c>
      <c r="C95" s="48" t="s">
        <v>97</v>
      </c>
      <c r="D95" s="77">
        <v>561</v>
      </c>
      <c r="E95" s="50">
        <v>484</v>
      </c>
      <c r="F95" s="18">
        <f t="shared" si="1"/>
        <v>0.8627450980392157</v>
      </c>
    </row>
    <row r="96" spans="1:6" ht="12.75">
      <c r="A96" s="10"/>
      <c r="B96" s="49" t="s">
        <v>122</v>
      </c>
      <c r="C96" s="48" t="s">
        <v>98</v>
      </c>
      <c r="D96" s="77">
        <v>0</v>
      </c>
      <c r="E96" s="50">
        <v>0</v>
      </c>
      <c r="F96" s="18">
        <v>0</v>
      </c>
    </row>
    <row r="97" spans="1:6" ht="12.75">
      <c r="A97" s="10"/>
      <c r="B97" s="49" t="s">
        <v>123</v>
      </c>
      <c r="C97" s="48" t="s">
        <v>99</v>
      </c>
      <c r="D97" s="77">
        <v>9784.1</v>
      </c>
      <c r="E97" s="50">
        <v>12431.6</v>
      </c>
      <c r="F97" s="18">
        <f t="shared" si="1"/>
        <v>1.2705920830735582</v>
      </c>
    </row>
    <row r="98" spans="1:6" ht="12.75">
      <c r="A98" s="10"/>
      <c r="B98" s="49" t="s">
        <v>124</v>
      </c>
      <c r="C98" s="48" t="s">
        <v>100</v>
      </c>
      <c r="D98" s="77">
        <v>5228</v>
      </c>
      <c r="E98" s="50">
        <v>1036</v>
      </c>
      <c r="F98" s="18">
        <f t="shared" si="1"/>
        <v>0.1981637337413925</v>
      </c>
    </row>
    <row r="99" spans="1:6" ht="12.75">
      <c r="A99" s="10"/>
      <c r="B99" s="49" t="s">
        <v>44</v>
      </c>
      <c r="C99" s="48" t="s">
        <v>125</v>
      </c>
      <c r="D99" s="77">
        <v>324.7</v>
      </c>
      <c r="E99" s="50">
        <v>285.9</v>
      </c>
      <c r="F99" s="18">
        <f t="shared" si="1"/>
        <v>0.8805050816137973</v>
      </c>
    </row>
    <row r="100" spans="1:6" ht="12.75">
      <c r="A100" s="10"/>
      <c r="B100" s="62" t="s">
        <v>134</v>
      </c>
      <c r="C100" s="43" t="s">
        <v>135</v>
      </c>
      <c r="D100" s="81">
        <f>+D103+D102+D101</f>
        <v>33376.4</v>
      </c>
      <c r="E100" s="63">
        <f>+E103+E102+E101</f>
        <v>37689.100000000006</v>
      </c>
      <c r="F100" s="18">
        <f t="shared" si="1"/>
        <v>1.1292140554403711</v>
      </c>
    </row>
    <row r="101" spans="1:6" ht="12.75">
      <c r="A101" s="10"/>
      <c r="B101" s="49" t="s">
        <v>142</v>
      </c>
      <c r="C101" s="48" t="s">
        <v>143</v>
      </c>
      <c r="D101" s="80">
        <v>16043.4</v>
      </c>
      <c r="E101" s="61">
        <v>18701.4</v>
      </c>
      <c r="F101" s="18">
        <f t="shared" si="1"/>
        <v>1.1656756049216501</v>
      </c>
    </row>
    <row r="102" spans="1:6" ht="12.75">
      <c r="A102" s="10"/>
      <c r="B102" s="49" t="s">
        <v>170</v>
      </c>
      <c r="C102" s="48" t="s">
        <v>171</v>
      </c>
      <c r="D102" s="80">
        <v>3401</v>
      </c>
      <c r="E102" s="61">
        <v>3697.2</v>
      </c>
      <c r="F102" s="18">
        <f t="shared" si="1"/>
        <v>1.087092031755366</v>
      </c>
    </row>
    <row r="103" spans="1:6" ht="12.75">
      <c r="A103" s="10"/>
      <c r="B103" s="49" t="s">
        <v>136</v>
      </c>
      <c r="C103" s="48" t="s">
        <v>137</v>
      </c>
      <c r="D103" s="80">
        <v>13932</v>
      </c>
      <c r="E103" s="61">
        <v>15290.5</v>
      </c>
      <c r="F103" s="18">
        <f t="shared" si="1"/>
        <v>1.0975093310364628</v>
      </c>
    </row>
    <row r="104" spans="1:6" ht="12.75">
      <c r="A104" s="10"/>
      <c r="B104" s="62" t="s">
        <v>138</v>
      </c>
      <c r="C104" s="43" t="s">
        <v>140</v>
      </c>
      <c r="D104" s="81">
        <f>+D105</f>
        <v>0</v>
      </c>
      <c r="E104" s="63">
        <f>+E105</f>
        <v>0</v>
      </c>
      <c r="F104" s="18">
        <v>0</v>
      </c>
    </row>
    <row r="105" spans="1:6" ht="14.25" customHeight="1">
      <c r="A105" s="10"/>
      <c r="B105" s="49" t="s">
        <v>139</v>
      </c>
      <c r="C105" s="48" t="s">
        <v>141</v>
      </c>
      <c r="D105" s="77">
        <v>0</v>
      </c>
      <c r="E105" s="50">
        <v>0</v>
      </c>
      <c r="F105" s="18">
        <v>0</v>
      </c>
    </row>
    <row r="106" spans="1:6" ht="12.75">
      <c r="A106" s="10"/>
      <c r="B106" s="49"/>
      <c r="C106" s="64" t="s">
        <v>101</v>
      </c>
      <c r="D106" s="82">
        <f>+D94+D92+D89+D83+D80+D75+D69+D66+D64+D55+D104+D100</f>
        <v>627136.2000000001</v>
      </c>
      <c r="E106" s="65">
        <f>+E94+E92+E89+E83+E80+E75+E69+E66+E64+E55+E104+E100</f>
        <v>698420.2000000001</v>
      </c>
      <c r="F106" s="14">
        <f>E106/D106</f>
        <v>1.1136658990503179</v>
      </c>
    </row>
    <row r="107" spans="1:6" ht="13.5" thickBot="1">
      <c r="A107" s="66"/>
      <c r="B107" s="67"/>
      <c r="C107" s="68" t="s">
        <v>102</v>
      </c>
      <c r="D107" s="83">
        <f>+D53-D106</f>
        <v>-14438</v>
      </c>
      <c r="E107" s="69">
        <f>+E53-E106</f>
        <v>12377.099999999977</v>
      </c>
      <c r="F107" s="70"/>
    </row>
    <row r="108" spans="2:5" ht="12.75">
      <c r="B108" s="85"/>
      <c r="C108" s="85"/>
      <c r="D108" s="85"/>
      <c r="E108" s="85"/>
    </row>
    <row r="110" spans="2:6" ht="12.75">
      <c r="B110" s="71"/>
      <c r="C110" s="71"/>
      <c r="D110" s="71"/>
      <c r="E110" s="71"/>
      <c r="F110" s="71"/>
    </row>
    <row r="111" spans="2:6" ht="12.75">
      <c r="B111" s="84"/>
      <c r="C111" s="84"/>
      <c r="D111" s="84"/>
      <c r="E111" s="84"/>
      <c r="F111" s="84"/>
    </row>
    <row r="112" spans="2:6" ht="12.75">
      <c r="B112" s="84"/>
      <c r="C112" s="84"/>
      <c r="D112" s="84"/>
      <c r="E112" s="84"/>
      <c r="F112" s="84"/>
    </row>
    <row r="113" spans="2:6" ht="12.75">
      <c r="B113" s="84"/>
      <c r="C113" s="84"/>
      <c r="D113" s="84"/>
      <c r="E113" s="84"/>
      <c r="F113" s="84"/>
    </row>
    <row r="114" spans="2:6" ht="12.75">
      <c r="B114" s="84"/>
      <c r="C114" s="84"/>
      <c r="D114" s="84"/>
      <c r="E114" s="84"/>
      <c r="F114" s="84"/>
    </row>
    <row r="115" spans="2:6" ht="12.75">
      <c r="B115" s="84"/>
      <c r="C115" s="84"/>
      <c r="D115" s="84"/>
      <c r="E115" s="84"/>
      <c r="F115" s="84"/>
    </row>
    <row r="116" spans="2:6" ht="12.75">
      <c r="B116" s="84"/>
      <c r="C116" s="84"/>
      <c r="D116" s="84"/>
      <c r="E116" s="84"/>
      <c r="F116" s="84"/>
    </row>
    <row r="117" spans="2:6" ht="12.75">
      <c r="B117" s="84"/>
      <c r="C117" s="84"/>
      <c r="D117" s="84"/>
      <c r="E117" s="84"/>
      <c r="F117" s="84"/>
    </row>
  </sheetData>
  <sheetProtection/>
  <mergeCells count="13">
    <mergeCell ref="B108:E108"/>
    <mergeCell ref="B10:F11"/>
    <mergeCell ref="E13:E14"/>
    <mergeCell ref="F13:F14"/>
    <mergeCell ref="B13:C14"/>
    <mergeCell ref="D13:D14"/>
    <mergeCell ref="B114:F114"/>
    <mergeCell ref="B115:F115"/>
    <mergeCell ref="B116:F116"/>
    <mergeCell ref="B117:F117"/>
    <mergeCell ref="B111:F111"/>
    <mergeCell ref="B112:F112"/>
    <mergeCell ref="B113:F113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5" r:id="rId1"/>
  <rowBreaks count="1" manualBreakCount="1">
    <brk id="8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2022-05-31T03:25:27Z</cp:lastPrinted>
  <dcterms:created xsi:type="dcterms:W3CDTF">2000-04-20T02:38:47Z</dcterms:created>
  <dcterms:modified xsi:type="dcterms:W3CDTF">2023-03-14T07:35:55Z</dcterms:modified>
  <cp:category/>
  <cp:version/>
  <cp:contentType/>
  <cp:contentStatus/>
</cp:coreProperties>
</file>